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275"/>
  </bookViews>
  <sheets>
    <sheet name="LI06 Hx Data ETC Support" sheetId="1" r:id="rId1"/>
    <sheet name="Sheet1" sheetId="2" state="hidden" r:id="rId2"/>
  </sheets>
  <definedNames>
    <definedName name="_xlnm.Print_Area" localSheetId="0">'LI06 Hx Data ETC Support'!$A$1:$F$208</definedName>
    <definedName name="_xlnm.Print_Titles" localSheetId="0">'LI06 Hx Data ETC Support'!$1:$2</definedName>
  </definedNames>
  <calcPr calcId="125725"/>
</workbook>
</file>

<file path=xl/calcChain.xml><?xml version="1.0" encoding="utf-8"?>
<calcChain xmlns="http://schemas.openxmlformats.org/spreadsheetml/2006/main">
  <c r="F200" i="1"/>
  <c r="F201"/>
  <c r="F202"/>
  <c r="F203"/>
  <c r="F204"/>
  <c r="F199"/>
  <c r="F206" s="1"/>
  <c r="C206"/>
  <c r="D206"/>
  <c r="E206"/>
  <c r="B206"/>
  <c r="C197"/>
  <c r="D197"/>
  <c r="E197"/>
  <c r="F197"/>
  <c r="B197"/>
  <c r="C182"/>
  <c r="D182"/>
  <c r="E182"/>
  <c r="F182"/>
  <c r="B182"/>
  <c r="F5"/>
  <c r="F6"/>
  <c r="F7"/>
  <c r="F8"/>
  <c r="F9"/>
  <c r="F10"/>
  <c r="F11"/>
  <c r="F12"/>
  <c r="F13"/>
  <c r="F14"/>
  <c r="F15"/>
  <c r="F4"/>
  <c r="F17"/>
  <c r="F20"/>
  <c r="F21"/>
  <c r="F22"/>
  <c r="F23"/>
  <c r="F24"/>
  <c r="F25"/>
  <c r="F26"/>
  <c r="F27"/>
  <c r="F28"/>
  <c r="F29"/>
  <c r="F30"/>
  <c r="F35"/>
  <c r="F47" s="1"/>
  <c r="F36"/>
  <c r="F37"/>
  <c r="F38"/>
  <c r="F39"/>
  <c r="F40"/>
  <c r="F41"/>
  <c r="F42"/>
  <c r="F43"/>
  <c r="F44"/>
  <c r="F45"/>
  <c r="F50"/>
  <c r="F51"/>
  <c r="F62" s="1"/>
  <c r="F52"/>
  <c r="F53"/>
  <c r="F54"/>
  <c r="F55"/>
  <c r="F56"/>
  <c r="F57"/>
  <c r="F58"/>
  <c r="F59"/>
  <c r="F60"/>
  <c r="F65"/>
  <c r="F77" s="1"/>
  <c r="F66"/>
  <c r="F67"/>
  <c r="F68"/>
  <c r="F69"/>
  <c r="F70"/>
  <c r="F71"/>
  <c r="F72"/>
  <c r="F73"/>
  <c r="F74"/>
  <c r="F75"/>
  <c r="F80"/>
  <c r="F81"/>
  <c r="F82"/>
  <c r="F83"/>
  <c r="F84"/>
  <c r="F85"/>
  <c r="F86"/>
  <c r="F87"/>
  <c r="F88"/>
  <c r="F89"/>
  <c r="F90"/>
  <c r="F95"/>
  <c r="F107" s="1"/>
  <c r="F96"/>
  <c r="F97"/>
  <c r="F98"/>
  <c r="F99"/>
  <c r="F100"/>
  <c r="F101"/>
  <c r="F102"/>
  <c r="F103"/>
  <c r="F104"/>
  <c r="F105"/>
  <c r="E167"/>
  <c r="E152"/>
  <c r="E137"/>
  <c r="E122"/>
  <c r="F94"/>
  <c r="F79"/>
  <c r="F92" s="1"/>
  <c r="C107"/>
  <c r="D107"/>
  <c r="E107"/>
  <c r="B107"/>
  <c r="C92"/>
  <c r="D92"/>
  <c r="E92"/>
  <c r="B92"/>
  <c r="F64"/>
  <c r="C77"/>
  <c r="D77"/>
  <c r="E77"/>
  <c r="B77"/>
  <c r="F49"/>
  <c r="C62"/>
  <c r="D62"/>
  <c r="E62"/>
  <c r="B62"/>
  <c r="F34"/>
  <c r="C47"/>
  <c r="D47"/>
  <c r="E47"/>
  <c r="B47"/>
  <c r="C32"/>
  <c r="D32"/>
  <c r="E32"/>
  <c r="F19"/>
  <c r="F32" s="1"/>
  <c r="B32"/>
  <c r="C17"/>
  <c r="C208" s="1"/>
  <c r="D17"/>
  <c r="E17"/>
  <c r="E208" s="1"/>
  <c r="B17"/>
  <c r="B208" s="1"/>
  <c r="B35" i="2"/>
  <c r="C35"/>
  <c r="F35" s="1"/>
  <c r="D35"/>
  <c r="E35"/>
  <c r="E37" s="1"/>
  <c r="E41" s="1"/>
  <c r="B31"/>
  <c r="B37" s="1"/>
  <c r="B41" s="1"/>
  <c r="C31"/>
  <c r="D31"/>
  <c r="D37" s="1"/>
  <c r="D41" s="1"/>
  <c r="E31"/>
  <c r="F31"/>
  <c r="F37" s="1"/>
  <c r="F39"/>
  <c r="F34"/>
  <c r="F33"/>
  <c r="F30"/>
  <c r="F29"/>
  <c r="F28"/>
  <c r="F15"/>
  <c r="F19"/>
  <c r="F21" s="1"/>
  <c r="E15"/>
  <c r="E19"/>
  <c r="E21"/>
  <c r="D15"/>
  <c r="D19"/>
  <c r="D21" s="1"/>
  <c r="C15"/>
  <c r="C19"/>
  <c r="C21"/>
  <c r="B15"/>
  <c r="B19"/>
  <c r="B21" s="1"/>
  <c r="F1"/>
  <c r="F2"/>
  <c r="F3"/>
  <c r="F10" s="1"/>
  <c r="F5"/>
  <c r="F6"/>
  <c r="F7"/>
  <c r="F8"/>
  <c r="E3"/>
  <c r="E8"/>
  <c r="E10"/>
  <c r="D3"/>
  <c r="D8"/>
  <c r="D10" s="1"/>
  <c r="C3"/>
  <c r="C8"/>
  <c r="C10"/>
  <c r="B3"/>
  <c r="B8"/>
  <c r="B10" s="1"/>
  <c r="F41" l="1"/>
  <c r="F208" i="1"/>
  <c r="D208"/>
  <c r="C37" i="2"/>
  <c r="C41" s="1"/>
</calcChain>
</file>

<file path=xl/sharedStrings.xml><?xml version="1.0" encoding="utf-8"?>
<sst xmlns="http://schemas.openxmlformats.org/spreadsheetml/2006/main" count="208" uniqueCount="207">
  <si>
    <t>LIFELINE $</t>
  </si>
  <si>
    <t>LINK UP $</t>
  </si>
  <si>
    <t>TLS $</t>
  </si>
  <si>
    <t>PICC $</t>
  </si>
  <si>
    <t>TOTAL $</t>
  </si>
  <si>
    <t>January 98</t>
  </si>
  <si>
    <t>February 98</t>
  </si>
  <si>
    <t>March 98</t>
  </si>
  <si>
    <t>April 98</t>
  </si>
  <si>
    <t>May 98</t>
  </si>
  <si>
    <t>June 98</t>
  </si>
  <si>
    <t>July 98</t>
  </si>
  <si>
    <t>August 98</t>
  </si>
  <si>
    <t>September 98</t>
  </si>
  <si>
    <t>October 98</t>
  </si>
  <si>
    <t>November 98</t>
  </si>
  <si>
    <t>December 98</t>
  </si>
  <si>
    <t>January 99</t>
  </si>
  <si>
    <t>February 99</t>
  </si>
  <si>
    <t>March 99</t>
  </si>
  <si>
    <t>April 99</t>
  </si>
  <si>
    <t>May 99</t>
  </si>
  <si>
    <t>June 99</t>
  </si>
  <si>
    <t>July 99</t>
  </si>
  <si>
    <t>August 99</t>
  </si>
  <si>
    <t>September 99</t>
  </si>
  <si>
    <t>October 99</t>
  </si>
  <si>
    <t>November 99</t>
  </si>
  <si>
    <t>December 99</t>
  </si>
  <si>
    <t>January 00</t>
  </si>
  <si>
    <t>February 00</t>
  </si>
  <si>
    <t>March 00</t>
  </si>
  <si>
    <t>April 00</t>
  </si>
  <si>
    <t>May 00</t>
  </si>
  <si>
    <t>June 00</t>
  </si>
  <si>
    <t>July 00</t>
  </si>
  <si>
    <t>August 00</t>
  </si>
  <si>
    <t>September 00</t>
  </si>
  <si>
    <t>October 00</t>
  </si>
  <si>
    <t>November 00</t>
  </si>
  <si>
    <t>December 00</t>
  </si>
  <si>
    <t>January 01</t>
  </si>
  <si>
    <t>February 01</t>
  </si>
  <si>
    <t>March 01</t>
  </si>
  <si>
    <t>April 01</t>
  </si>
  <si>
    <t>May 01</t>
  </si>
  <si>
    <t>June 01</t>
  </si>
  <si>
    <t>July 01</t>
  </si>
  <si>
    <t>GRAND TOTAL</t>
  </si>
  <si>
    <t>August 01</t>
  </si>
  <si>
    <t>September 01</t>
  </si>
  <si>
    <t>October 01</t>
  </si>
  <si>
    <t>November 01</t>
  </si>
  <si>
    <t>December 01</t>
  </si>
  <si>
    <t>January 02</t>
  </si>
  <si>
    <t>February 02</t>
  </si>
  <si>
    <t>March 02</t>
  </si>
  <si>
    <t>April 02</t>
  </si>
  <si>
    <t>May 02</t>
  </si>
  <si>
    <t>June 02</t>
  </si>
  <si>
    <t>August 02</t>
  </si>
  <si>
    <t>July 02</t>
  </si>
  <si>
    <t>September 02</t>
  </si>
  <si>
    <t>October 02</t>
  </si>
  <si>
    <t>November 02</t>
  </si>
  <si>
    <t>December 02</t>
  </si>
  <si>
    <t>January 03</t>
  </si>
  <si>
    <t>March 03</t>
  </si>
  <si>
    <t>February 03</t>
  </si>
  <si>
    <t>April 03</t>
  </si>
  <si>
    <t>May 03</t>
  </si>
  <si>
    <t>June 03</t>
  </si>
  <si>
    <t>1998 Totals</t>
  </si>
  <si>
    <t>1999 Totals</t>
  </si>
  <si>
    <t>2000 Totals</t>
  </si>
  <si>
    <t>2001 Totals</t>
  </si>
  <si>
    <t>July 03</t>
  </si>
  <si>
    <t>August 03</t>
  </si>
  <si>
    <t>September 03</t>
  </si>
  <si>
    <t>2002 Totals</t>
  </si>
  <si>
    <t>January 04</t>
  </si>
  <si>
    <t>February 04</t>
  </si>
  <si>
    <t>March 04</t>
  </si>
  <si>
    <t>2003 Totals</t>
  </si>
  <si>
    <t>April 04</t>
  </si>
  <si>
    <t>May 04</t>
  </si>
  <si>
    <t>June 04</t>
  </si>
  <si>
    <t>October 03</t>
  </si>
  <si>
    <t>November 03</t>
  </si>
  <si>
    <t>December 03</t>
  </si>
  <si>
    <t>July 04</t>
  </si>
  <si>
    <t>August 04</t>
  </si>
  <si>
    <t>September 04</t>
  </si>
  <si>
    <t>October 04</t>
  </si>
  <si>
    <t>November 04</t>
  </si>
  <si>
    <t>December 04</t>
  </si>
  <si>
    <t>2004 Totals</t>
  </si>
  <si>
    <t>January 05</t>
  </si>
  <si>
    <t>February 05</t>
  </si>
  <si>
    <t>March 05</t>
  </si>
  <si>
    <t>April 05</t>
  </si>
  <si>
    <t>May 05</t>
  </si>
  <si>
    <t>June 05</t>
  </si>
  <si>
    <t>July 05</t>
  </si>
  <si>
    <t>August 05</t>
  </si>
  <si>
    <t>September 05</t>
  </si>
  <si>
    <t>October 05</t>
  </si>
  <si>
    <t>November 05</t>
  </si>
  <si>
    <t>December 05</t>
  </si>
  <si>
    <t>2005 Totals</t>
  </si>
  <si>
    <t>January 06</t>
  </si>
  <si>
    <t>February 06</t>
  </si>
  <si>
    <t>March 06</t>
  </si>
  <si>
    <t>2006 Totals</t>
  </si>
  <si>
    <t>April 06</t>
  </si>
  <si>
    <t>May 06</t>
  </si>
  <si>
    <t>June 06</t>
  </si>
  <si>
    <t>July 06</t>
  </si>
  <si>
    <t>August 06</t>
  </si>
  <si>
    <t>September 06</t>
  </si>
  <si>
    <t>October 06</t>
  </si>
  <si>
    <t>November 06</t>
  </si>
  <si>
    <t>December 06</t>
  </si>
  <si>
    <t>January 07</t>
  </si>
  <si>
    <t>February 07</t>
  </si>
  <si>
    <t>March 07</t>
  </si>
  <si>
    <t>2007 Totals</t>
  </si>
  <si>
    <t>April 07</t>
  </si>
  <si>
    <t>May 07</t>
  </si>
  <si>
    <t>June 07</t>
  </si>
  <si>
    <t>July 07</t>
  </si>
  <si>
    <t>August 07</t>
  </si>
  <si>
    <t>September 07</t>
  </si>
  <si>
    <t>October 07</t>
  </si>
  <si>
    <t>November 07</t>
  </si>
  <si>
    <t>December 07</t>
  </si>
  <si>
    <t>January 08</t>
  </si>
  <si>
    <t>February 08</t>
  </si>
  <si>
    <t>March 08</t>
  </si>
  <si>
    <t>2008 Totals</t>
  </si>
  <si>
    <t>April 08</t>
  </si>
  <si>
    <t>May 08</t>
  </si>
  <si>
    <t>June 08</t>
  </si>
  <si>
    <t>GRAND TOTAL Jun 08</t>
  </si>
  <si>
    <t>GRAND TOTAL Mar 08</t>
  </si>
  <si>
    <t>Difference (Should match # below)</t>
  </si>
  <si>
    <t>Apr08 Total</t>
  </si>
  <si>
    <t>May08 Total</t>
  </si>
  <si>
    <t>Jun08 Total</t>
  </si>
  <si>
    <t xml:space="preserve">Total of Apr-Jun08 Support </t>
  </si>
  <si>
    <t>Difference Left (Should match Total Difference below)</t>
  </si>
  <si>
    <t>New Jan-Dec 07 total</t>
  </si>
  <si>
    <t>Original Jan-Dec 07 total</t>
  </si>
  <si>
    <t>New Jan-Mar 08 total</t>
  </si>
  <si>
    <t>Original Jan-Mar 08 total</t>
  </si>
  <si>
    <t xml:space="preserve">Difference </t>
  </si>
  <si>
    <t>2007 &amp; Jan-Mar Total Difference</t>
  </si>
  <si>
    <t>From System Generated Report</t>
  </si>
  <si>
    <t>Totals for Apr08</t>
  </si>
  <si>
    <t>Totals for May08</t>
  </si>
  <si>
    <t>Totals for Jun08</t>
  </si>
  <si>
    <t>Total amount for quarter (Should match # below)</t>
  </si>
  <si>
    <t>Total Jan-Jun08 support from system generated report</t>
  </si>
  <si>
    <t>Total Jan-Dec07 support from system generated report</t>
  </si>
  <si>
    <t>Total that should be included in LI06</t>
  </si>
  <si>
    <t>Difference (Amount should match number pulled from report below)</t>
  </si>
  <si>
    <t>Amount from report not included in LI06</t>
  </si>
  <si>
    <t>Total to be included plus what is beyond admin window</t>
  </si>
  <si>
    <t>July 08</t>
  </si>
  <si>
    <t>August 08</t>
  </si>
  <si>
    <t>September 08</t>
  </si>
  <si>
    <t>October 08</t>
  </si>
  <si>
    <t>November 08</t>
  </si>
  <si>
    <t>December 08</t>
  </si>
  <si>
    <t>January 09</t>
  </si>
  <si>
    <t>February 09</t>
  </si>
  <si>
    <t>March 09</t>
  </si>
  <si>
    <t>2009 Totals</t>
  </si>
  <si>
    <t>April 09</t>
  </si>
  <si>
    <t>May 09</t>
  </si>
  <si>
    <t>June 09</t>
  </si>
  <si>
    <t>July 09</t>
  </si>
  <si>
    <t>August 09</t>
  </si>
  <si>
    <t>September 09</t>
  </si>
  <si>
    <t>October 09</t>
  </si>
  <si>
    <t>November 09</t>
  </si>
  <si>
    <t>December 09</t>
  </si>
  <si>
    <t>January 10</t>
  </si>
  <si>
    <t>February 10</t>
  </si>
  <si>
    <t>March 10</t>
  </si>
  <si>
    <t>2010 Totals</t>
  </si>
  <si>
    <t>April 10</t>
  </si>
  <si>
    <t>May 10</t>
  </si>
  <si>
    <t>June10</t>
  </si>
  <si>
    <t>July 10</t>
  </si>
  <si>
    <t>August 10</t>
  </si>
  <si>
    <t>September 10</t>
  </si>
  <si>
    <t>October 10</t>
  </si>
  <si>
    <t>November 10</t>
  </si>
  <si>
    <t>December 10</t>
  </si>
  <si>
    <t>January 11</t>
  </si>
  <si>
    <t>February 11</t>
  </si>
  <si>
    <t>March 11</t>
  </si>
  <si>
    <t>2011 Totals</t>
  </si>
  <si>
    <t>April 11</t>
  </si>
  <si>
    <t>May 11</t>
  </si>
  <si>
    <t>June 11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</si>
</sst>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164" formatCode="&quot;$&quot;#,##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Lucida Console"/>
      <family val="3"/>
    </font>
    <font>
      <b/>
      <sz val="9"/>
      <color indexed="8"/>
      <name val="Lucida Console"/>
      <family val="3"/>
    </font>
    <font>
      <sz val="9"/>
      <color indexed="8"/>
      <name val="Lucida Console"/>
      <family val="3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25"/>
      </patternFill>
    </fill>
    <fill>
      <patternFill patternType="solid">
        <fgColor indexed="11"/>
        <bgColor indexed="25"/>
      </patternFill>
    </fill>
    <fill>
      <patternFill patternType="solid">
        <fgColor indexed="11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5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25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5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0" fillId="2" borderId="0" xfId="0" applyFill="1"/>
    <xf numFmtId="3" fontId="0" fillId="0" borderId="0" xfId="0" applyNumberFormat="1"/>
    <xf numFmtId="164" fontId="3" fillId="2" borderId="1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3" borderId="0" xfId="0" applyFill="1"/>
    <xf numFmtId="0" fontId="0" fillId="4" borderId="0" xfId="0" applyFill="1"/>
    <xf numFmtId="3" fontId="0" fillId="3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0" borderId="0" xfId="0" applyBorder="1"/>
    <xf numFmtId="0" fontId="0" fillId="0" borderId="0" xfId="0" applyBorder="1" applyAlignment="1">
      <alignment horizontal="right" vertical="top"/>
    </xf>
    <xf numFmtId="0" fontId="0" fillId="6" borderId="0" xfId="0" applyFill="1" applyBorder="1"/>
    <xf numFmtId="3" fontId="6" fillId="0" borderId="1" xfId="0" applyNumberFormat="1" applyFont="1" applyFill="1" applyBorder="1" applyAlignment="1">
      <alignment horizontal="right" vertical="top" wrapText="1"/>
    </xf>
    <xf numFmtId="0" fontId="0" fillId="7" borderId="0" xfId="0" applyFill="1" applyBorder="1"/>
    <xf numFmtId="3" fontId="0" fillId="7" borderId="0" xfId="0" applyNumberFormat="1" applyFill="1" applyBorder="1" applyAlignment="1">
      <alignment horizontal="right" vertical="top"/>
    </xf>
    <xf numFmtId="0" fontId="0" fillId="8" borderId="0" xfId="0" applyFill="1" applyBorder="1"/>
    <xf numFmtId="0" fontId="0" fillId="9" borderId="0" xfId="0" applyFill="1" applyBorder="1"/>
    <xf numFmtId="3" fontId="0" fillId="9" borderId="0" xfId="0" applyNumberFormat="1" applyFill="1" applyBorder="1" applyAlignment="1">
      <alignment horizontal="right" vertical="top"/>
    </xf>
    <xf numFmtId="3" fontId="0" fillId="0" borderId="0" xfId="0" applyNumberFormat="1" applyBorder="1" applyAlignment="1">
      <alignment horizontal="right" vertical="top"/>
    </xf>
    <xf numFmtId="0" fontId="0" fillId="10" borderId="0" xfId="0" applyFill="1" applyBorder="1"/>
    <xf numFmtId="3" fontId="0" fillId="11" borderId="0" xfId="0" applyNumberFormat="1" applyFill="1"/>
    <xf numFmtId="3" fontId="7" fillId="0" borderId="0" xfId="0" applyNumberFormat="1" applyFont="1" applyAlignment="1">
      <alignment horizontal="right" vertical="top"/>
    </xf>
    <xf numFmtId="0" fontId="0" fillId="12" borderId="0" xfId="0" applyFill="1" applyBorder="1"/>
    <xf numFmtId="0" fontId="0" fillId="13" borderId="0" xfId="0" applyFill="1" applyBorder="1"/>
    <xf numFmtId="3" fontId="0" fillId="13" borderId="0" xfId="0" applyNumberFormat="1" applyFill="1"/>
    <xf numFmtId="3" fontId="0" fillId="13" borderId="0" xfId="0" applyNumberFormat="1" applyFill="1" applyBorder="1" applyAlignment="1">
      <alignment horizontal="right" vertical="top"/>
    </xf>
    <xf numFmtId="3" fontId="0" fillId="6" borderId="0" xfId="0" applyNumberFormat="1" applyFill="1"/>
    <xf numFmtId="3" fontId="0" fillId="6" borderId="0" xfId="0" applyNumberFormat="1" applyFill="1" applyBorder="1" applyAlignment="1">
      <alignment horizontal="right" vertical="top"/>
    </xf>
    <xf numFmtId="0" fontId="0" fillId="14" borderId="0" xfId="0" applyFill="1" applyBorder="1"/>
    <xf numFmtId="164" fontId="0" fillId="14" borderId="0" xfId="0" applyNumberFormat="1" applyFill="1" applyBorder="1" applyAlignment="1">
      <alignment horizontal="right" vertical="top"/>
    </xf>
    <xf numFmtId="3" fontId="0" fillId="2" borderId="0" xfId="0" applyNumberFormat="1" applyFill="1" applyBorder="1" applyAlignment="1">
      <alignment horizontal="right" vertical="top"/>
    </xf>
    <xf numFmtId="0" fontId="0" fillId="15" borderId="0" xfId="0" applyFill="1" applyBorder="1"/>
    <xf numFmtId="3" fontId="0" fillId="16" borderId="0" xfId="0" applyNumberFormat="1" applyFill="1" applyBorder="1" applyAlignment="1">
      <alignment horizontal="right" vertical="top"/>
    </xf>
    <xf numFmtId="0" fontId="0" fillId="0" borderId="0" xfId="0" applyFill="1" applyBorder="1"/>
    <xf numFmtId="3" fontId="8" fillId="16" borderId="0" xfId="0" applyNumberFormat="1" applyFont="1" applyFill="1" applyAlignment="1">
      <alignment horizontal="right" vertical="top"/>
    </xf>
    <xf numFmtId="0" fontId="0" fillId="12" borderId="0" xfId="0" applyFill="1"/>
    <xf numFmtId="164" fontId="0" fillId="0" borderId="0" xfId="0" applyNumberFormat="1"/>
    <xf numFmtId="16" fontId="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7" fontId="1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49" fontId="1" fillId="0" borderId="1" xfId="0" applyNumberFormat="1" applyFont="1" applyFill="1" applyBorder="1" applyAlignment="1">
      <alignment horizontal="left"/>
    </xf>
    <xf numFmtId="164" fontId="5" fillId="0" borderId="1" xfId="22" applyNumberFormat="1" applyFont="1" applyFill="1" applyBorder="1" applyAlignment="1">
      <alignment horizontal="center" vertical="top"/>
    </xf>
    <xf numFmtId="164" fontId="4" fillId="0" borderId="1" xfId="22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1" fillId="0" borderId="1" xfId="33" applyNumberFormat="1" applyFont="1" applyBorder="1" applyAlignment="1">
      <alignment horizontal="center" vertical="top"/>
    </xf>
    <xf numFmtId="164" fontId="4" fillId="0" borderId="1" xfId="33" applyNumberFormat="1" applyFont="1" applyBorder="1" applyAlignment="1">
      <alignment horizontal="center" vertical="top"/>
    </xf>
    <xf numFmtId="164" fontId="2" fillId="0" borderId="1" xfId="33" applyNumberFormat="1" applyFont="1" applyBorder="1" applyAlignment="1">
      <alignment horizontal="center"/>
    </xf>
    <xf numFmtId="164" fontId="1" fillId="0" borderId="1" xfId="33" applyNumberFormat="1" applyFont="1" applyBorder="1" applyAlignment="1">
      <alignment horizontal="center"/>
    </xf>
    <xf numFmtId="164" fontId="5" fillId="0" borderId="1" xfId="33" applyNumberFormat="1" applyFont="1" applyBorder="1" applyAlignment="1">
      <alignment horizontal="center" vertical="top"/>
    </xf>
    <xf numFmtId="42" fontId="4" fillId="0" borderId="1" xfId="21" applyNumberFormat="1" applyFont="1" applyFill="1" applyBorder="1">
      <alignment vertical="top"/>
    </xf>
  </cellXfs>
  <cellStyles count="34">
    <cellStyle name="Normal" xfId="0" builtinId="0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16"/>
    <cellStyle name="Normal 2 9" xfId="17"/>
    <cellStyle name="Normal 20 2" xfId="18"/>
    <cellStyle name="Normal 21 2" xfId="19"/>
    <cellStyle name="Normal 22 2" xfId="20"/>
    <cellStyle name="Normal 26" xfId="21"/>
    <cellStyle name="Normal 26 2" xfId="22"/>
    <cellStyle name="Normal 27 2" xfId="23"/>
    <cellStyle name="Normal 28 2" xfId="24"/>
    <cellStyle name="Normal 29 2" xfId="25"/>
    <cellStyle name="Normal 30 2" xfId="26"/>
    <cellStyle name="Normal 31 2" xfId="27"/>
    <cellStyle name="Normal 32 2" xfId="28"/>
    <cellStyle name="Normal 33 2" xfId="29"/>
    <cellStyle name="Normal 34 2" xfId="30"/>
    <cellStyle name="Normal 35 2" xfId="31"/>
    <cellStyle name="Normal 36 2" xfId="32"/>
    <cellStyle name="Normal 37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1"/>
  <sheetViews>
    <sheetView tabSelected="1" topLeftCell="A178" zoomScaleNormal="100" zoomScaleSheetLayoutView="100" workbookViewId="0">
      <selection activeCell="G178" sqref="G1:G1048576"/>
    </sheetView>
  </sheetViews>
  <sheetFormatPr defaultRowHeight="12.75"/>
  <cols>
    <col min="1" max="1" width="23.28515625" style="2" bestFit="1" customWidth="1"/>
    <col min="2" max="2" width="19" style="51" customWidth="1"/>
    <col min="3" max="3" width="18.28515625" style="51" customWidth="1"/>
    <col min="4" max="4" width="18" style="51" customWidth="1"/>
    <col min="5" max="5" width="15.140625" style="51" customWidth="1"/>
    <col min="6" max="6" width="20.28515625" style="51" customWidth="1"/>
    <col min="7" max="7" width="15.85546875" customWidth="1"/>
  </cols>
  <sheetData>
    <row r="1" spans="1:6">
      <c r="A1" s="49"/>
      <c r="B1" s="52"/>
      <c r="C1" s="52"/>
      <c r="D1" s="52"/>
      <c r="E1" s="52"/>
      <c r="F1" s="52"/>
    </row>
    <row r="2" spans="1:6">
      <c r="A2" s="49"/>
      <c r="B2" s="53" t="s">
        <v>0</v>
      </c>
      <c r="C2" s="53" t="s">
        <v>1</v>
      </c>
      <c r="D2" s="53" t="s">
        <v>2</v>
      </c>
      <c r="E2" s="53" t="s">
        <v>3</v>
      </c>
      <c r="F2" s="53" t="s">
        <v>4</v>
      </c>
    </row>
    <row r="3" spans="1:6">
      <c r="A3" s="49"/>
      <c r="B3" s="52"/>
      <c r="C3" s="52"/>
      <c r="D3" s="52"/>
      <c r="E3" s="52"/>
      <c r="F3" s="52"/>
    </row>
    <row r="4" spans="1:6">
      <c r="A4" s="48" t="s">
        <v>5</v>
      </c>
      <c r="B4" s="52">
        <v>32681397</v>
      </c>
      <c r="C4" s="52">
        <v>3135761</v>
      </c>
      <c r="D4" s="52">
        <v>187127</v>
      </c>
      <c r="E4" s="52">
        <v>168452</v>
      </c>
      <c r="F4" s="52">
        <f>SUM(B4:E4)</f>
        <v>36172737</v>
      </c>
    </row>
    <row r="5" spans="1:6">
      <c r="A5" s="47" t="s">
        <v>6</v>
      </c>
      <c r="B5" s="52">
        <v>33209131</v>
      </c>
      <c r="C5" s="52">
        <v>3688195</v>
      </c>
      <c r="D5" s="52">
        <v>178749</v>
      </c>
      <c r="E5" s="52">
        <v>186676</v>
      </c>
      <c r="F5" s="52">
        <f t="shared" ref="F5:F15" si="0">SUM(B5:E5)</f>
        <v>37262751</v>
      </c>
    </row>
    <row r="6" spans="1:6">
      <c r="A6" s="47" t="s">
        <v>7</v>
      </c>
      <c r="B6" s="52">
        <v>33861558</v>
      </c>
      <c r="C6" s="52">
        <v>3531175</v>
      </c>
      <c r="D6" s="52">
        <v>209968</v>
      </c>
      <c r="E6" s="52">
        <v>214117</v>
      </c>
      <c r="F6" s="52">
        <f t="shared" si="0"/>
        <v>37816818</v>
      </c>
    </row>
    <row r="7" spans="1:6">
      <c r="A7" s="47" t="s">
        <v>8</v>
      </c>
      <c r="B7" s="52">
        <v>34434634</v>
      </c>
      <c r="C7" s="52">
        <v>3693082</v>
      </c>
      <c r="D7" s="52">
        <v>195243</v>
      </c>
      <c r="E7" s="52">
        <v>222016</v>
      </c>
      <c r="F7" s="52">
        <f t="shared" si="0"/>
        <v>38544975</v>
      </c>
    </row>
    <row r="8" spans="1:6">
      <c r="A8" s="47" t="s">
        <v>9</v>
      </c>
      <c r="B8" s="52">
        <v>34955790</v>
      </c>
      <c r="C8" s="52">
        <v>3358032</v>
      </c>
      <c r="D8" s="52">
        <v>193888</v>
      </c>
      <c r="E8" s="52">
        <v>226121</v>
      </c>
      <c r="F8" s="52">
        <f t="shared" si="0"/>
        <v>38733831</v>
      </c>
    </row>
    <row r="9" spans="1:6">
      <c r="A9" s="47" t="s">
        <v>10</v>
      </c>
      <c r="B9" s="52">
        <v>34909500</v>
      </c>
      <c r="C9" s="52">
        <v>3627628</v>
      </c>
      <c r="D9" s="52">
        <v>230153</v>
      </c>
      <c r="E9" s="52">
        <v>355663</v>
      </c>
      <c r="F9" s="52">
        <f t="shared" si="0"/>
        <v>39122944</v>
      </c>
    </row>
    <row r="10" spans="1:6">
      <c r="A10" s="47" t="s">
        <v>11</v>
      </c>
      <c r="B10" s="52">
        <v>35479294</v>
      </c>
      <c r="C10" s="52">
        <v>3608964</v>
      </c>
      <c r="D10" s="52">
        <v>294261</v>
      </c>
      <c r="E10" s="52">
        <v>212399</v>
      </c>
      <c r="F10" s="52">
        <f t="shared" si="0"/>
        <v>39594918</v>
      </c>
    </row>
    <row r="11" spans="1:6">
      <c r="A11" s="47" t="s">
        <v>12</v>
      </c>
      <c r="B11" s="52">
        <v>35683402</v>
      </c>
      <c r="C11" s="52">
        <v>3732960</v>
      </c>
      <c r="D11" s="52">
        <v>252802</v>
      </c>
      <c r="E11" s="52">
        <v>225505</v>
      </c>
      <c r="F11" s="52">
        <f t="shared" si="0"/>
        <v>39894669</v>
      </c>
    </row>
    <row r="12" spans="1:6">
      <c r="A12" s="47" t="s">
        <v>13</v>
      </c>
      <c r="B12" s="52">
        <v>35063605</v>
      </c>
      <c r="C12" s="52">
        <v>3848609</v>
      </c>
      <c r="D12" s="52">
        <v>244518</v>
      </c>
      <c r="E12" s="52">
        <v>231834</v>
      </c>
      <c r="F12" s="52">
        <f t="shared" si="0"/>
        <v>39388566</v>
      </c>
    </row>
    <row r="13" spans="1:6">
      <c r="A13" s="48" t="s">
        <v>14</v>
      </c>
      <c r="B13" s="52">
        <v>34702312</v>
      </c>
      <c r="C13" s="52">
        <v>3642852</v>
      </c>
      <c r="D13" s="52">
        <v>249295</v>
      </c>
      <c r="E13" s="52">
        <v>238082</v>
      </c>
      <c r="F13" s="52">
        <f t="shared" si="0"/>
        <v>38832541</v>
      </c>
    </row>
    <row r="14" spans="1:6">
      <c r="A14" s="47" t="s">
        <v>15</v>
      </c>
      <c r="B14" s="52">
        <v>35484239</v>
      </c>
      <c r="C14" s="52">
        <v>3477724</v>
      </c>
      <c r="D14" s="52">
        <v>220745</v>
      </c>
      <c r="E14" s="52">
        <v>257325</v>
      </c>
      <c r="F14" s="52">
        <f t="shared" si="0"/>
        <v>39440033</v>
      </c>
    </row>
    <row r="15" spans="1:6">
      <c r="A15" s="47" t="s">
        <v>16</v>
      </c>
      <c r="B15" s="52">
        <v>36039452</v>
      </c>
      <c r="C15" s="52">
        <v>3118350</v>
      </c>
      <c r="D15" s="52">
        <v>243450</v>
      </c>
      <c r="E15" s="52">
        <v>263455</v>
      </c>
      <c r="F15" s="52">
        <f t="shared" si="0"/>
        <v>39664707</v>
      </c>
    </row>
    <row r="16" spans="1:6">
      <c r="A16" s="49"/>
      <c r="B16" s="52"/>
      <c r="C16" s="52"/>
      <c r="D16" s="52"/>
      <c r="E16" s="52"/>
      <c r="F16" s="52"/>
    </row>
    <row r="17" spans="1:6" s="60" customFormat="1">
      <c r="A17" s="54" t="s">
        <v>72</v>
      </c>
      <c r="B17" s="53">
        <f>SUM(B4:B15)</f>
        <v>416504314</v>
      </c>
      <c r="C17" s="53">
        <f>SUM(C4:C15)</f>
        <v>42463332</v>
      </c>
      <c r="D17" s="53">
        <f>SUM(D4:D15)</f>
        <v>2700199</v>
      </c>
      <c r="E17" s="53">
        <f>SUM(E4:E15)</f>
        <v>2801645</v>
      </c>
      <c r="F17" s="53">
        <f>SUM(F4:F15)</f>
        <v>464469490</v>
      </c>
    </row>
    <row r="18" spans="1:6">
      <c r="A18" s="49"/>
      <c r="B18" s="52"/>
      <c r="C18" s="52"/>
      <c r="D18" s="52"/>
      <c r="E18" s="52"/>
      <c r="F18" s="52"/>
    </row>
    <row r="19" spans="1:6">
      <c r="A19" s="48" t="s">
        <v>17</v>
      </c>
      <c r="B19" s="52">
        <v>35280971</v>
      </c>
      <c r="C19" s="52">
        <v>2702497</v>
      </c>
      <c r="D19" s="52">
        <v>234631</v>
      </c>
      <c r="E19" s="52">
        <v>250358</v>
      </c>
      <c r="F19" s="52">
        <f>SUM(B19:E19)</f>
        <v>38468457</v>
      </c>
    </row>
    <row r="20" spans="1:6">
      <c r="A20" s="47" t="s">
        <v>18</v>
      </c>
      <c r="B20" s="52">
        <v>35800210</v>
      </c>
      <c r="C20" s="52">
        <v>2993159</v>
      </c>
      <c r="D20" s="52">
        <v>237710</v>
      </c>
      <c r="E20" s="52">
        <v>257883</v>
      </c>
      <c r="F20" s="52">
        <f t="shared" ref="F20:F30" si="1">SUM(B20:E20)</f>
        <v>39288962</v>
      </c>
    </row>
    <row r="21" spans="1:6">
      <c r="A21" s="47" t="s">
        <v>19</v>
      </c>
      <c r="B21" s="52">
        <v>35953568</v>
      </c>
      <c r="C21" s="52">
        <v>2830249</v>
      </c>
      <c r="D21" s="52">
        <v>273748</v>
      </c>
      <c r="E21" s="52">
        <v>262834</v>
      </c>
      <c r="F21" s="52">
        <f t="shared" si="1"/>
        <v>39320399</v>
      </c>
    </row>
    <row r="22" spans="1:6">
      <c r="A22" s="47" t="s">
        <v>20</v>
      </c>
      <c r="B22" s="52">
        <v>36324927</v>
      </c>
      <c r="C22" s="52">
        <v>2881987</v>
      </c>
      <c r="D22" s="52">
        <v>248913</v>
      </c>
      <c r="E22" s="52">
        <v>270354</v>
      </c>
      <c r="F22" s="52">
        <f t="shared" si="1"/>
        <v>39726181</v>
      </c>
    </row>
    <row r="23" spans="1:6">
      <c r="A23" s="47" t="s">
        <v>21</v>
      </c>
      <c r="B23" s="52">
        <v>36555535</v>
      </c>
      <c r="C23" s="52">
        <v>2680007</v>
      </c>
      <c r="D23" s="52">
        <v>251492</v>
      </c>
      <c r="E23" s="52">
        <v>285266</v>
      </c>
      <c r="F23" s="52">
        <f t="shared" si="1"/>
        <v>39772300</v>
      </c>
    </row>
    <row r="24" spans="1:6">
      <c r="A24" s="47" t="s">
        <v>22</v>
      </c>
      <c r="B24" s="52">
        <v>36689639</v>
      </c>
      <c r="C24" s="52">
        <v>2909406</v>
      </c>
      <c r="D24" s="52">
        <v>283833</v>
      </c>
      <c r="E24" s="52">
        <v>293556</v>
      </c>
      <c r="F24" s="52">
        <f t="shared" si="1"/>
        <v>40176434</v>
      </c>
    </row>
    <row r="25" spans="1:6">
      <c r="A25" s="47" t="s">
        <v>23</v>
      </c>
      <c r="B25" s="52">
        <v>36987614</v>
      </c>
      <c r="C25" s="52">
        <v>2883274</v>
      </c>
      <c r="D25" s="52">
        <v>306881</v>
      </c>
      <c r="E25" s="52">
        <v>447989</v>
      </c>
      <c r="F25" s="52">
        <f t="shared" si="1"/>
        <v>40625758</v>
      </c>
    </row>
    <row r="26" spans="1:6">
      <c r="A26" s="47" t="s">
        <v>24</v>
      </c>
      <c r="B26" s="52">
        <v>37619890</v>
      </c>
      <c r="C26" s="52">
        <v>2959446</v>
      </c>
      <c r="D26" s="52">
        <v>280747</v>
      </c>
      <c r="E26" s="52">
        <v>449461</v>
      </c>
      <c r="F26" s="52">
        <f t="shared" si="1"/>
        <v>41309544</v>
      </c>
    </row>
    <row r="27" spans="1:6">
      <c r="A27" s="47" t="s">
        <v>25</v>
      </c>
      <c r="B27" s="52">
        <v>37712423</v>
      </c>
      <c r="C27" s="52">
        <v>3113214</v>
      </c>
      <c r="D27" s="52">
        <v>268163</v>
      </c>
      <c r="E27" s="52">
        <v>464590</v>
      </c>
      <c r="F27" s="52">
        <f t="shared" si="1"/>
        <v>41558390</v>
      </c>
    </row>
    <row r="28" spans="1:6">
      <c r="A28" s="48" t="s">
        <v>26</v>
      </c>
      <c r="B28" s="52">
        <v>37465840</v>
      </c>
      <c r="C28" s="52">
        <v>2806158</v>
      </c>
      <c r="D28" s="52">
        <v>253993</v>
      </c>
      <c r="E28" s="52">
        <v>479052</v>
      </c>
      <c r="F28" s="52">
        <f t="shared" si="1"/>
        <v>41005043</v>
      </c>
    </row>
    <row r="29" spans="1:6">
      <c r="A29" s="47" t="s">
        <v>27</v>
      </c>
      <c r="B29" s="52">
        <v>34917373</v>
      </c>
      <c r="C29" s="52">
        <v>2723839</v>
      </c>
      <c r="D29" s="52">
        <v>237536</v>
      </c>
      <c r="E29" s="52">
        <v>491788</v>
      </c>
      <c r="F29" s="52">
        <f t="shared" si="1"/>
        <v>38370536</v>
      </c>
    </row>
    <row r="30" spans="1:6">
      <c r="A30" s="47" t="s">
        <v>28</v>
      </c>
      <c r="B30" s="52">
        <v>37267718</v>
      </c>
      <c r="C30" s="52">
        <v>2508061</v>
      </c>
      <c r="D30" s="52">
        <v>258368</v>
      </c>
      <c r="E30" s="52">
        <v>497002</v>
      </c>
      <c r="F30" s="52">
        <f t="shared" si="1"/>
        <v>40531149</v>
      </c>
    </row>
    <row r="31" spans="1:6">
      <c r="A31" s="49"/>
      <c r="B31" s="52"/>
      <c r="C31" s="52"/>
      <c r="D31" s="52"/>
      <c r="E31" s="52"/>
      <c r="F31" s="52"/>
    </row>
    <row r="32" spans="1:6" s="60" customFormat="1">
      <c r="A32" s="54" t="s">
        <v>73</v>
      </c>
      <c r="B32" s="53">
        <f>SUM(B19:B30)</f>
        <v>438575708</v>
      </c>
      <c r="C32" s="53">
        <f>SUM(C19:C30)</f>
        <v>33991297</v>
      </c>
      <c r="D32" s="53">
        <f>SUM(D19:D30)</f>
        <v>3136015</v>
      </c>
      <c r="E32" s="53">
        <f>SUM(E19:E30)</f>
        <v>4450133</v>
      </c>
      <c r="F32" s="53">
        <f>SUM(F19:F30)</f>
        <v>480153153</v>
      </c>
    </row>
    <row r="33" spans="1:6">
      <c r="A33" s="49"/>
      <c r="B33" s="52"/>
      <c r="C33" s="52"/>
      <c r="D33" s="52"/>
      <c r="E33" s="52"/>
      <c r="F33" s="52"/>
    </row>
    <row r="34" spans="1:6">
      <c r="A34" s="48" t="s">
        <v>29</v>
      </c>
      <c r="B34" s="52">
        <v>36468223</v>
      </c>
      <c r="C34" s="52">
        <v>2257174</v>
      </c>
      <c r="D34" s="52">
        <v>234673</v>
      </c>
      <c r="E34" s="52">
        <v>491336</v>
      </c>
      <c r="F34" s="52">
        <f>SUM(B34:E34)</f>
        <v>39451406</v>
      </c>
    </row>
    <row r="35" spans="1:6">
      <c r="A35" s="47" t="s">
        <v>30</v>
      </c>
      <c r="B35" s="52">
        <v>37073425</v>
      </c>
      <c r="C35" s="52">
        <v>2593640</v>
      </c>
      <c r="D35" s="52">
        <v>240530</v>
      </c>
      <c r="E35" s="52">
        <v>504461</v>
      </c>
      <c r="F35" s="52">
        <f t="shared" ref="F35:F45" si="2">SUM(B35:E35)</f>
        <v>40412056</v>
      </c>
    </row>
    <row r="36" spans="1:6">
      <c r="A36" s="47" t="s">
        <v>31</v>
      </c>
      <c r="B36" s="52">
        <v>37800920</v>
      </c>
      <c r="C36" s="52">
        <v>2806772</v>
      </c>
      <c r="D36" s="52">
        <v>252277</v>
      </c>
      <c r="E36" s="52">
        <v>511634</v>
      </c>
      <c r="F36" s="52">
        <f t="shared" si="2"/>
        <v>41371603</v>
      </c>
    </row>
    <row r="37" spans="1:6">
      <c r="A37" s="47" t="s">
        <v>32</v>
      </c>
      <c r="B37" s="52">
        <v>38087244</v>
      </c>
      <c r="C37" s="52">
        <v>2559604</v>
      </c>
      <c r="D37" s="52">
        <v>216677</v>
      </c>
      <c r="E37" s="52">
        <v>545536</v>
      </c>
      <c r="F37" s="52">
        <f t="shared" si="2"/>
        <v>41409061</v>
      </c>
    </row>
    <row r="38" spans="1:6">
      <c r="A38" s="47" t="s">
        <v>33</v>
      </c>
      <c r="B38" s="52">
        <v>38266003</v>
      </c>
      <c r="C38" s="52">
        <v>2614104</v>
      </c>
      <c r="D38" s="52">
        <v>217870</v>
      </c>
      <c r="E38" s="52">
        <v>552820</v>
      </c>
      <c r="F38" s="52">
        <f t="shared" si="2"/>
        <v>41650797</v>
      </c>
    </row>
    <row r="39" spans="1:6">
      <c r="A39" s="47" t="s">
        <v>34</v>
      </c>
      <c r="B39" s="52">
        <v>38017617</v>
      </c>
      <c r="C39" s="52">
        <v>2508361</v>
      </c>
      <c r="D39" s="52">
        <v>247631</v>
      </c>
      <c r="E39" s="52">
        <v>561982</v>
      </c>
      <c r="F39" s="52">
        <f t="shared" si="2"/>
        <v>41335591</v>
      </c>
    </row>
    <row r="40" spans="1:6">
      <c r="A40" s="47" t="s">
        <v>35</v>
      </c>
      <c r="B40" s="52">
        <v>41192833</v>
      </c>
      <c r="C40" s="52">
        <v>2185038</v>
      </c>
      <c r="D40" s="52">
        <v>229486</v>
      </c>
      <c r="E40" s="52">
        <v>0</v>
      </c>
      <c r="F40" s="52">
        <f t="shared" si="2"/>
        <v>43607357</v>
      </c>
    </row>
    <row r="41" spans="1:6">
      <c r="A41" s="47" t="s">
        <v>36</v>
      </c>
      <c r="B41" s="52">
        <v>44796966</v>
      </c>
      <c r="C41" s="52">
        <v>2854364</v>
      </c>
      <c r="D41" s="52">
        <v>282645</v>
      </c>
      <c r="E41" s="52">
        <v>0</v>
      </c>
      <c r="F41" s="52">
        <f t="shared" si="2"/>
        <v>47933975</v>
      </c>
    </row>
    <row r="42" spans="1:6">
      <c r="A42" s="47" t="s">
        <v>37</v>
      </c>
      <c r="B42" s="52">
        <v>43017163</v>
      </c>
      <c r="C42" s="52">
        <v>2839534</v>
      </c>
      <c r="D42" s="52">
        <v>229602</v>
      </c>
      <c r="E42" s="52">
        <v>0</v>
      </c>
      <c r="F42" s="52">
        <f t="shared" si="2"/>
        <v>46086299</v>
      </c>
    </row>
    <row r="43" spans="1:6">
      <c r="A43" s="47" t="s">
        <v>38</v>
      </c>
      <c r="B43" s="52">
        <v>43025115</v>
      </c>
      <c r="C43" s="52">
        <v>2683969</v>
      </c>
      <c r="D43" s="52">
        <v>241835</v>
      </c>
      <c r="E43" s="52">
        <v>0</v>
      </c>
      <c r="F43" s="52">
        <f t="shared" si="2"/>
        <v>45950919</v>
      </c>
    </row>
    <row r="44" spans="1:6">
      <c r="A44" s="47" t="s">
        <v>39</v>
      </c>
      <c r="B44" s="52">
        <v>41953469</v>
      </c>
      <c r="C44" s="52">
        <v>2336427</v>
      </c>
      <c r="D44" s="52">
        <v>233239</v>
      </c>
      <c r="E44" s="52">
        <v>0</v>
      </c>
      <c r="F44" s="52">
        <f t="shared" si="2"/>
        <v>44523135</v>
      </c>
    </row>
    <row r="45" spans="1:6">
      <c r="A45" s="47" t="s">
        <v>40</v>
      </c>
      <c r="B45" s="52">
        <v>42895402</v>
      </c>
      <c r="C45" s="52">
        <v>2238036</v>
      </c>
      <c r="D45" s="52">
        <v>228103</v>
      </c>
      <c r="E45" s="52">
        <v>0</v>
      </c>
      <c r="F45" s="52">
        <f t="shared" si="2"/>
        <v>45361541</v>
      </c>
    </row>
    <row r="46" spans="1:6">
      <c r="A46" s="49"/>
      <c r="B46" s="52"/>
      <c r="C46" s="52"/>
      <c r="D46" s="52"/>
      <c r="E46" s="52"/>
      <c r="F46" s="52"/>
    </row>
    <row r="47" spans="1:6" s="60" customFormat="1">
      <c r="A47" s="54" t="s">
        <v>74</v>
      </c>
      <c r="B47" s="53">
        <f>SUM(B34:B45)</f>
        <v>482594380</v>
      </c>
      <c r="C47" s="53">
        <f>SUM(C34:C45)</f>
        <v>30477023</v>
      </c>
      <c r="D47" s="53">
        <f>SUM(D34:D45)</f>
        <v>2854568</v>
      </c>
      <c r="E47" s="53">
        <f>SUM(E34:E45)</f>
        <v>3167769</v>
      </c>
      <c r="F47" s="53">
        <f>SUM(F34:F45)</f>
        <v>519093740</v>
      </c>
    </row>
    <row r="48" spans="1:6">
      <c r="A48" s="54"/>
      <c r="B48" s="52"/>
      <c r="C48" s="52"/>
      <c r="D48" s="52"/>
      <c r="E48" s="52"/>
      <c r="F48" s="52"/>
    </row>
    <row r="49" spans="1:6">
      <c r="A49" s="48" t="s">
        <v>41</v>
      </c>
      <c r="B49" s="52">
        <v>42789000</v>
      </c>
      <c r="C49" s="52">
        <v>2317064</v>
      </c>
      <c r="D49" s="52">
        <v>257691</v>
      </c>
      <c r="E49" s="52">
        <v>0</v>
      </c>
      <c r="F49" s="52">
        <f>SUM(B49:E49)</f>
        <v>45363755</v>
      </c>
    </row>
    <row r="50" spans="1:6">
      <c r="A50" s="47" t="s">
        <v>42</v>
      </c>
      <c r="B50" s="52">
        <v>43741589</v>
      </c>
      <c r="C50" s="52">
        <v>2572093</v>
      </c>
      <c r="D50" s="52">
        <v>239064</v>
      </c>
      <c r="E50" s="52">
        <v>0</v>
      </c>
      <c r="F50" s="52">
        <f t="shared" ref="F50:F60" si="3">SUM(B50:E50)</f>
        <v>46552746</v>
      </c>
    </row>
    <row r="51" spans="1:6">
      <c r="A51" s="47" t="s">
        <v>43</v>
      </c>
      <c r="B51" s="52">
        <v>43949132</v>
      </c>
      <c r="C51" s="52">
        <v>2518379</v>
      </c>
      <c r="D51" s="52">
        <v>270792</v>
      </c>
      <c r="E51" s="52">
        <v>0</v>
      </c>
      <c r="F51" s="52">
        <f t="shared" si="3"/>
        <v>46738303</v>
      </c>
    </row>
    <row r="52" spans="1:6">
      <c r="A52" s="47" t="s">
        <v>44</v>
      </c>
      <c r="B52" s="52">
        <v>43891552</v>
      </c>
      <c r="C52" s="52">
        <v>2402733</v>
      </c>
      <c r="D52" s="52">
        <v>257387</v>
      </c>
      <c r="E52" s="52">
        <v>0</v>
      </c>
      <c r="F52" s="52">
        <f t="shared" si="3"/>
        <v>46551672</v>
      </c>
    </row>
    <row r="53" spans="1:6">
      <c r="A53" s="47" t="s">
        <v>45</v>
      </c>
      <c r="B53" s="52">
        <v>44096630</v>
      </c>
      <c r="C53" s="52">
        <v>2336954</v>
      </c>
      <c r="D53" s="52">
        <v>270389</v>
      </c>
      <c r="E53" s="52">
        <v>0</v>
      </c>
      <c r="F53" s="52">
        <f t="shared" si="3"/>
        <v>46703973</v>
      </c>
    </row>
    <row r="54" spans="1:6">
      <c r="A54" s="47" t="s">
        <v>46</v>
      </c>
      <c r="B54" s="52">
        <v>44338283</v>
      </c>
      <c r="C54" s="52">
        <v>2519267</v>
      </c>
      <c r="D54" s="52">
        <v>265788</v>
      </c>
      <c r="E54" s="52">
        <v>0</v>
      </c>
      <c r="F54" s="52">
        <f t="shared" si="3"/>
        <v>47123338</v>
      </c>
    </row>
    <row r="55" spans="1:6">
      <c r="A55" s="47" t="s">
        <v>47</v>
      </c>
      <c r="B55" s="52">
        <v>46853503</v>
      </c>
      <c r="C55" s="52">
        <v>2754926</v>
      </c>
      <c r="D55" s="52">
        <v>259926</v>
      </c>
      <c r="E55" s="52">
        <v>0</v>
      </c>
      <c r="F55" s="52">
        <f t="shared" si="3"/>
        <v>49868355</v>
      </c>
    </row>
    <row r="56" spans="1:6">
      <c r="A56" s="47" t="s">
        <v>49</v>
      </c>
      <c r="B56" s="52">
        <v>48721223</v>
      </c>
      <c r="C56" s="52">
        <v>3032701</v>
      </c>
      <c r="D56" s="52">
        <v>324468</v>
      </c>
      <c r="E56" s="52">
        <v>0</v>
      </c>
      <c r="F56" s="52">
        <f t="shared" si="3"/>
        <v>52078392</v>
      </c>
    </row>
    <row r="57" spans="1:6">
      <c r="A57" s="47" t="s">
        <v>50</v>
      </c>
      <c r="B57" s="52">
        <v>49303796</v>
      </c>
      <c r="C57" s="52">
        <v>2848802</v>
      </c>
      <c r="D57" s="52">
        <v>293689</v>
      </c>
      <c r="E57" s="52">
        <v>0</v>
      </c>
      <c r="F57" s="52">
        <f t="shared" si="3"/>
        <v>52446287</v>
      </c>
    </row>
    <row r="58" spans="1:6">
      <c r="A58" s="47" t="s">
        <v>51</v>
      </c>
      <c r="B58" s="52">
        <v>49830354</v>
      </c>
      <c r="C58" s="52">
        <v>2891407</v>
      </c>
      <c r="D58" s="52">
        <v>260578</v>
      </c>
      <c r="E58" s="52">
        <v>0</v>
      </c>
      <c r="F58" s="52">
        <f t="shared" si="3"/>
        <v>52982339</v>
      </c>
    </row>
    <row r="59" spans="1:6">
      <c r="A59" s="47" t="s">
        <v>52</v>
      </c>
      <c r="B59" s="52">
        <v>48214657</v>
      </c>
      <c r="C59" s="52">
        <v>2466499</v>
      </c>
      <c r="D59" s="52">
        <v>261191</v>
      </c>
      <c r="E59" s="52">
        <v>0</v>
      </c>
      <c r="F59" s="52">
        <f t="shared" si="3"/>
        <v>50942347</v>
      </c>
    </row>
    <row r="60" spans="1:6">
      <c r="A60" s="47" t="s">
        <v>53</v>
      </c>
      <c r="B60" s="52">
        <v>49651532</v>
      </c>
      <c r="C60" s="52">
        <v>2190929</v>
      </c>
      <c r="D60" s="52">
        <v>273531</v>
      </c>
      <c r="E60" s="52">
        <v>0</v>
      </c>
      <c r="F60" s="52">
        <f t="shared" si="3"/>
        <v>52115992</v>
      </c>
    </row>
    <row r="61" spans="1:6">
      <c r="A61" s="49"/>
      <c r="B61" s="52"/>
      <c r="C61" s="52"/>
      <c r="D61" s="52"/>
      <c r="E61" s="52"/>
      <c r="F61" s="52"/>
    </row>
    <row r="62" spans="1:6" s="60" customFormat="1">
      <c r="A62" s="54" t="s">
        <v>75</v>
      </c>
      <c r="B62" s="53">
        <f>SUM(B49:B60)</f>
        <v>555381251</v>
      </c>
      <c r="C62" s="53">
        <f>SUM(C49:C60)</f>
        <v>30851754</v>
      </c>
      <c r="D62" s="53">
        <f>SUM(D49:D60)</f>
        <v>3234494</v>
      </c>
      <c r="E62" s="53">
        <f>SUM(E49:E60)</f>
        <v>0</v>
      </c>
      <c r="F62" s="53">
        <f>SUM(F49:F60)</f>
        <v>589467499</v>
      </c>
    </row>
    <row r="63" spans="1:6">
      <c r="A63" s="54"/>
      <c r="B63" s="52"/>
      <c r="C63" s="52"/>
      <c r="D63" s="52"/>
      <c r="E63" s="52"/>
      <c r="F63" s="52"/>
    </row>
    <row r="64" spans="1:6">
      <c r="A64" s="48" t="s">
        <v>54</v>
      </c>
      <c r="B64" s="52">
        <v>50703285</v>
      </c>
      <c r="C64" s="52">
        <v>2489126</v>
      </c>
      <c r="D64" s="52">
        <v>294189</v>
      </c>
      <c r="E64" s="52">
        <v>0</v>
      </c>
      <c r="F64" s="52">
        <f>SUM(B64:E64)</f>
        <v>53486600</v>
      </c>
    </row>
    <row r="65" spans="1:6">
      <c r="A65" s="47" t="s">
        <v>55</v>
      </c>
      <c r="B65" s="52">
        <v>50760657</v>
      </c>
      <c r="C65" s="52">
        <v>2653479</v>
      </c>
      <c r="D65" s="52">
        <v>266630</v>
      </c>
      <c r="E65" s="52">
        <v>0</v>
      </c>
      <c r="F65" s="52">
        <f t="shared" ref="F65:F75" si="4">SUM(B65:E65)</f>
        <v>53680766</v>
      </c>
    </row>
    <row r="66" spans="1:6">
      <c r="A66" s="47" t="s">
        <v>56</v>
      </c>
      <c r="B66" s="52">
        <v>51390011</v>
      </c>
      <c r="C66" s="52">
        <v>2461749</v>
      </c>
      <c r="D66" s="52">
        <v>291061</v>
      </c>
      <c r="E66" s="52">
        <v>0</v>
      </c>
      <c r="F66" s="52">
        <f t="shared" si="4"/>
        <v>54142821</v>
      </c>
    </row>
    <row r="67" spans="1:6">
      <c r="A67" s="48" t="s">
        <v>57</v>
      </c>
      <c r="B67" s="52">
        <v>51991917</v>
      </c>
      <c r="C67" s="52">
        <v>2745248</v>
      </c>
      <c r="D67" s="52">
        <v>305852</v>
      </c>
      <c r="E67" s="52">
        <v>0</v>
      </c>
      <c r="F67" s="52">
        <f t="shared" si="4"/>
        <v>55043017</v>
      </c>
    </row>
    <row r="68" spans="1:6">
      <c r="A68" s="47" t="s">
        <v>58</v>
      </c>
      <c r="B68" s="52">
        <v>52140139</v>
      </c>
      <c r="C68" s="52">
        <v>2596706</v>
      </c>
      <c r="D68" s="52">
        <v>315625</v>
      </c>
      <c r="E68" s="52">
        <v>0</v>
      </c>
      <c r="F68" s="52">
        <f t="shared" si="4"/>
        <v>55052470</v>
      </c>
    </row>
    <row r="69" spans="1:6">
      <c r="A69" s="47" t="s">
        <v>59</v>
      </c>
      <c r="B69" s="52">
        <v>52165663</v>
      </c>
      <c r="C69" s="52">
        <v>2500158</v>
      </c>
      <c r="D69" s="52">
        <v>305044</v>
      </c>
      <c r="E69" s="52">
        <v>0</v>
      </c>
      <c r="F69" s="52">
        <f t="shared" si="4"/>
        <v>54970865</v>
      </c>
    </row>
    <row r="70" spans="1:6">
      <c r="A70" s="47" t="s">
        <v>61</v>
      </c>
      <c r="B70" s="52">
        <v>55557679</v>
      </c>
      <c r="C70" s="52">
        <v>2690888</v>
      </c>
      <c r="D70" s="52">
        <v>353390</v>
      </c>
      <c r="E70" s="52">
        <v>0</v>
      </c>
      <c r="F70" s="52">
        <f t="shared" si="4"/>
        <v>58601957</v>
      </c>
    </row>
    <row r="71" spans="1:6">
      <c r="A71" s="47" t="s">
        <v>60</v>
      </c>
      <c r="B71" s="52">
        <v>56374550</v>
      </c>
      <c r="C71" s="52">
        <v>2833062</v>
      </c>
      <c r="D71" s="52">
        <v>356437</v>
      </c>
      <c r="E71" s="52">
        <v>0</v>
      </c>
      <c r="F71" s="52">
        <f t="shared" si="4"/>
        <v>59564049</v>
      </c>
    </row>
    <row r="72" spans="1:6">
      <c r="A72" s="46" t="s">
        <v>62</v>
      </c>
      <c r="B72" s="52">
        <v>55905589</v>
      </c>
      <c r="C72" s="52">
        <v>2759297</v>
      </c>
      <c r="D72" s="52">
        <v>338288</v>
      </c>
      <c r="E72" s="52">
        <v>0</v>
      </c>
      <c r="F72" s="52">
        <f t="shared" si="4"/>
        <v>59003174</v>
      </c>
    </row>
    <row r="73" spans="1:6">
      <c r="A73" s="47" t="s">
        <v>63</v>
      </c>
      <c r="B73" s="52">
        <v>55854541</v>
      </c>
      <c r="C73" s="52">
        <v>2756419</v>
      </c>
      <c r="D73" s="52">
        <v>378768</v>
      </c>
      <c r="E73" s="52">
        <v>0</v>
      </c>
      <c r="F73" s="52">
        <f t="shared" si="4"/>
        <v>58989728</v>
      </c>
    </row>
    <row r="74" spans="1:6">
      <c r="A74" s="47" t="s">
        <v>64</v>
      </c>
      <c r="B74" s="52">
        <v>53137659</v>
      </c>
      <c r="C74" s="52">
        <v>2481889</v>
      </c>
      <c r="D74" s="52">
        <v>331222</v>
      </c>
      <c r="E74" s="52">
        <v>0</v>
      </c>
      <c r="F74" s="52">
        <f t="shared" si="4"/>
        <v>55950770</v>
      </c>
    </row>
    <row r="75" spans="1:6">
      <c r="A75" s="46" t="s">
        <v>65</v>
      </c>
      <c r="B75" s="52">
        <v>55411099</v>
      </c>
      <c r="C75" s="52">
        <v>2225114</v>
      </c>
      <c r="D75" s="52">
        <v>336330</v>
      </c>
      <c r="E75" s="52">
        <v>0</v>
      </c>
      <c r="F75" s="52">
        <f t="shared" si="4"/>
        <v>57972543</v>
      </c>
    </row>
    <row r="76" spans="1:6">
      <c r="A76" s="49"/>
      <c r="B76" s="52"/>
      <c r="C76" s="52"/>
      <c r="D76" s="52"/>
      <c r="E76" s="52"/>
      <c r="F76" s="52"/>
    </row>
    <row r="77" spans="1:6" s="60" customFormat="1">
      <c r="A77" s="54" t="s">
        <v>79</v>
      </c>
      <c r="B77" s="53">
        <f>SUM(B64:B75)</f>
        <v>641392789</v>
      </c>
      <c r="C77" s="53">
        <f>SUM(C64:C75)</f>
        <v>31193135</v>
      </c>
      <c r="D77" s="53">
        <f>SUM(D64:D75)</f>
        <v>3872836</v>
      </c>
      <c r="E77" s="53">
        <f>SUM(E64:E75)</f>
        <v>0</v>
      </c>
      <c r="F77" s="53">
        <f>SUM(F64:F75)</f>
        <v>676458760</v>
      </c>
    </row>
    <row r="78" spans="1:6">
      <c r="A78" s="54"/>
      <c r="B78" s="52"/>
      <c r="C78" s="52"/>
      <c r="D78" s="52"/>
      <c r="E78" s="52"/>
      <c r="F78" s="52"/>
    </row>
    <row r="79" spans="1:6">
      <c r="A79" s="48" t="s">
        <v>66</v>
      </c>
      <c r="B79" s="52">
        <v>55091979</v>
      </c>
      <c r="C79" s="52">
        <v>2353631</v>
      </c>
      <c r="D79" s="52">
        <v>351594</v>
      </c>
      <c r="E79" s="52">
        <v>0</v>
      </c>
      <c r="F79" s="52">
        <f>SUM(B79:E79)</f>
        <v>57797204</v>
      </c>
    </row>
    <row r="80" spans="1:6">
      <c r="A80" s="48" t="s">
        <v>68</v>
      </c>
      <c r="B80" s="52">
        <v>55634728</v>
      </c>
      <c r="C80" s="52">
        <v>2538176</v>
      </c>
      <c r="D80" s="52">
        <v>338663</v>
      </c>
      <c r="E80" s="52">
        <v>0</v>
      </c>
      <c r="F80" s="52">
        <f t="shared" ref="F80:F90" si="5">SUM(B80:E80)</f>
        <v>58511567</v>
      </c>
    </row>
    <row r="81" spans="1:6">
      <c r="A81" s="48" t="s">
        <v>67</v>
      </c>
      <c r="B81" s="52">
        <v>55303648</v>
      </c>
      <c r="C81" s="52">
        <v>2206904</v>
      </c>
      <c r="D81" s="52">
        <v>363068</v>
      </c>
      <c r="E81" s="52">
        <v>0</v>
      </c>
      <c r="F81" s="52">
        <f t="shared" si="5"/>
        <v>57873620</v>
      </c>
    </row>
    <row r="82" spans="1:6">
      <c r="A82" s="48" t="s">
        <v>69</v>
      </c>
      <c r="B82" s="52">
        <v>56266617</v>
      </c>
      <c r="C82" s="52">
        <v>2594940</v>
      </c>
      <c r="D82" s="52">
        <v>376283</v>
      </c>
      <c r="E82" s="52">
        <v>0</v>
      </c>
      <c r="F82" s="52">
        <f t="shared" si="5"/>
        <v>59237840</v>
      </c>
    </row>
    <row r="83" spans="1:6">
      <c r="A83" s="48" t="s">
        <v>70</v>
      </c>
      <c r="B83" s="52">
        <v>56421930</v>
      </c>
      <c r="C83" s="52">
        <v>2469723</v>
      </c>
      <c r="D83" s="52">
        <v>369633</v>
      </c>
      <c r="E83" s="52">
        <v>0</v>
      </c>
      <c r="F83" s="52">
        <f t="shared" si="5"/>
        <v>59261286</v>
      </c>
    </row>
    <row r="84" spans="1:6">
      <c r="A84" s="48" t="s">
        <v>71</v>
      </c>
      <c r="B84" s="52">
        <v>56174929</v>
      </c>
      <c r="C84" s="52">
        <v>2572805</v>
      </c>
      <c r="D84" s="52">
        <v>365085</v>
      </c>
      <c r="E84" s="52">
        <v>0</v>
      </c>
      <c r="F84" s="52">
        <f t="shared" si="5"/>
        <v>59112819</v>
      </c>
    </row>
    <row r="85" spans="1:6">
      <c r="A85" s="48" t="s">
        <v>76</v>
      </c>
      <c r="B85" s="52">
        <v>57504457</v>
      </c>
      <c r="C85" s="52">
        <v>2664905</v>
      </c>
      <c r="D85" s="52">
        <v>382736</v>
      </c>
      <c r="E85" s="52">
        <v>0</v>
      </c>
      <c r="F85" s="52">
        <f t="shared" si="5"/>
        <v>60552098</v>
      </c>
    </row>
    <row r="86" spans="1:6">
      <c r="A86" s="48" t="s">
        <v>77</v>
      </c>
      <c r="B86" s="52">
        <v>58144457</v>
      </c>
      <c r="C86" s="52">
        <v>2854944</v>
      </c>
      <c r="D86" s="52">
        <v>389790</v>
      </c>
      <c r="E86" s="52">
        <v>0</v>
      </c>
      <c r="F86" s="52">
        <f t="shared" si="5"/>
        <v>61389191</v>
      </c>
    </row>
    <row r="87" spans="1:6">
      <c r="A87" s="48" t="s">
        <v>78</v>
      </c>
      <c r="B87" s="52">
        <v>57977258</v>
      </c>
      <c r="C87" s="52">
        <v>2934084</v>
      </c>
      <c r="D87" s="52">
        <v>382545</v>
      </c>
      <c r="E87" s="52">
        <v>0</v>
      </c>
      <c r="F87" s="52">
        <f t="shared" si="5"/>
        <v>61293887</v>
      </c>
    </row>
    <row r="88" spans="1:6">
      <c r="A88" s="47" t="s">
        <v>87</v>
      </c>
      <c r="B88" s="52">
        <v>58081472</v>
      </c>
      <c r="C88" s="52">
        <v>2850782</v>
      </c>
      <c r="D88" s="52">
        <v>401759</v>
      </c>
      <c r="E88" s="52">
        <v>0</v>
      </c>
      <c r="F88" s="52">
        <f t="shared" si="5"/>
        <v>61334013</v>
      </c>
    </row>
    <row r="89" spans="1:6">
      <c r="A89" s="47" t="s">
        <v>88</v>
      </c>
      <c r="B89" s="52">
        <v>56209904</v>
      </c>
      <c r="C89" s="52">
        <v>2454477</v>
      </c>
      <c r="D89" s="52">
        <v>343690</v>
      </c>
      <c r="E89" s="52">
        <v>0</v>
      </c>
      <c r="F89" s="52">
        <f t="shared" si="5"/>
        <v>59008071</v>
      </c>
    </row>
    <row r="90" spans="1:6">
      <c r="A90" s="46" t="s">
        <v>89</v>
      </c>
      <c r="B90" s="52">
        <v>58465780</v>
      </c>
      <c r="C90" s="52">
        <v>2295129</v>
      </c>
      <c r="D90" s="52">
        <v>386306</v>
      </c>
      <c r="E90" s="52">
        <v>0</v>
      </c>
      <c r="F90" s="52">
        <f t="shared" si="5"/>
        <v>61147215</v>
      </c>
    </row>
    <row r="91" spans="1:6">
      <c r="A91" s="48"/>
      <c r="B91" s="52"/>
      <c r="C91" s="52"/>
      <c r="D91" s="52"/>
      <c r="E91" s="52"/>
      <c r="F91" s="52"/>
    </row>
    <row r="92" spans="1:6" s="60" customFormat="1">
      <c r="A92" s="54" t="s">
        <v>83</v>
      </c>
      <c r="B92" s="53">
        <f>SUM(B79:B90)</f>
        <v>681277159</v>
      </c>
      <c r="C92" s="53">
        <f>SUM(C79:C90)</f>
        <v>30790500</v>
      </c>
      <c r="D92" s="53">
        <f>SUM(D79:D90)</f>
        <v>4451152</v>
      </c>
      <c r="E92" s="53">
        <f>SUM(E79:E90)</f>
        <v>0</v>
      </c>
      <c r="F92" s="53">
        <f>SUM(F79:F90)</f>
        <v>716518811</v>
      </c>
    </row>
    <row r="93" spans="1:6">
      <c r="A93" s="54"/>
      <c r="B93" s="52"/>
      <c r="C93" s="52"/>
      <c r="D93" s="52"/>
      <c r="E93" s="52"/>
      <c r="F93" s="52"/>
    </row>
    <row r="94" spans="1:6">
      <c r="A94" s="55" t="s">
        <v>80</v>
      </c>
      <c r="B94" s="52">
        <v>58394720</v>
      </c>
      <c r="C94" s="52">
        <v>2251467</v>
      </c>
      <c r="D94" s="52">
        <v>452020</v>
      </c>
      <c r="E94" s="52">
        <v>0</v>
      </c>
      <c r="F94" s="52">
        <f>SUM(B94:E94)</f>
        <v>61098207</v>
      </c>
    </row>
    <row r="95" spans="1:6">
      <c r="A95" s="55" t="s">
        <v>81</v>
      </c>
      <c r="B95" s="52">
        <v>60046610</v>
      </c>
      <c r="C95" s="52">
        <v>2676995</v>
      </c>
      <c r="D95" s="52">
        <v>409803</v>
      </c>
      <c r="E95" s="52">
        <v>0</v>
      </c>
      <c r="F95" s="52">
        <f t="shared" ref="F95:F105" si="6">SUM(B95:E95)</f>
        <v>63133408</v>
      </c>
    </row>
    <row r="96" spans="1:6">
      <c r="A96" s="55" t="s">
        <v>82</v>
      </c>
      <c r="B96" s="52">
        <v>59876507</v>
      </c>
      <c r="C96" s="52">
        <v>2681345</v>
      </c>
      <c r="D96" s="52">
        <v>404896</v>
      </c>
      <c r="E96" s="52">
        <v>0</v>
      </c>
      <c r="F96" s="52">
        <f t="shared" si="6"/>
        <v>62962748</v>
      </c>
    </row>
    <row r="97" spans="1:6">
      <c r="A97" s="55" t="s">
        <v>84</v>
      </c>
      <c r="B97" s="52">
        <v>60271960</v>
      </c>
      <c r="C97" s="52">
        <v>2613255</v>
      </c>
      <c r="D97" s="52">
        <v>388312</v>
      </c>
      <c r="E97" s="52">
        <v>0</v>
      </c>
      <c r="F97" s="52">
        <f t="shared" si="6"/>
        <v>63273527</v>
      </c>
    </row>
    <row r="98" spans="1:6">
      <c r="A98" s="55" t="s">
        <v>85</v>
      </c>
      <c r="B98" s="52">
        <v>60450641</v>
      </c>
      <c r="C98" s="52">
        <v>2387802</v>
      </c>
      <c r="D98" s="52">
        <v>351645</v>
      </c>
      <c r="E98" s="52">
        <v>0</v>
      </c>
      <c r="F98" s="52">
        <f t="shared" si="6"/>
        <v>63190088</v>
      </c>
    </row>
    <row r="99" spans="1:6">
      <c r="A99" s="55" t="s">
        <v>86</v>
      </c>
      <c r="B99" s="52">
        <v>60894248</v>
      </c>
      <c r="C99" s="52">
        <v>2657241</v>
      </c>
      <c r="D99" s="52">
        <v>418240</v>
      </c>
      <c r="E99" s="52">
        <v>0</v>
      </c>
      <c r="F99" s="52">
        <f t="shared" si="6"/>
        <v>63969729</v>
      </c>
    </row>
    <row r="100" spans="1:6">
      <c r="A100" s="48" t="s">
        <v>90</v>
      </c>
      <c r="B100" s="52">
        <v>60582394</v>
      </c>
      <c r="C100" s="52">
        <v>2665550</v>
      </c>
      <c r="D100" s="52">
        <v>427971</v>
      </c>
      <c r="E100" s="52">
        <v>0</v>
      </c>
      <c r="F100" s="52">
        <f t="shared" si="6"/>
        <v>63675915</v>
      </c>
    </row>
    <row r="101" spans="1:6">
      <c r="A101" s="48" t="s">
        <v>91</v>
      </c>
      <c r="B101" s="52">
        <v>60807360</v>
      </c>
      <c r="C101" s="52">
        <v>2884260</v>
      </c>
      <c r="D101" s="52">
        <v>448331</v>
      </c>
      <c r="E101" s="52">
        <v>0</v>
      </c>
      <c r="F101" s="52">
        <f t="shared" si="6"/>
        <v>64139951</v>
      </c>
    </row>
    <row r="102" spans="1:6">
      <c r="A102" s="48" t="s">
        <v>92</v>
      </c>
      <c r="B102" s="52">
        <v>61096298</v>
      </c>
      <c r="C102" s="52">
        <v>2896581</v>
      </c>
      <c r="D102" s="52">
        <v>451833</v>
      </c>
      <c r="E102" s="52">
        <v>0</v>
      </c>
      <c r="F102" s="52">
        <f t="shared" si="6"/>
        <v>64444712</v>
      </c>
    </row>
    <row r="103" spans="1:6">
      <c r="A103" s="47" t="s">
        <v>93</v>
      </c>
      <c r="B103" s="52">
        <v>61472254</v>
      </c>
      <c r="C103" s="52">
        <v>2751649</v>
      </c>
      <c r="D103" s="52">
        <v>446059</v>
      </c>
      <c r="E103" s="52">
        <v>0</v>
      </c>
      <c r="F103" s="52">
        <f t="shared" si="6"/>
        <v>64669962</v>
      </c>
    </row>
    <row r="104" spans="1:6">
      <c r="A104" s="47" t="s">
        <v>94</v>
      </c>
      <c r="B104" s="52">
        <v>60908557</v>
      </c>
      <c r="C104" s="52">
        <v>3022216</v>
      </c>
      <c r="D104" s="52">
        <v>450901</v>
      </c>
      <c r="E104" s="52">
        <v>0</v>
      </c>
      <c r="F104" s="52">
        <f t="shared" si="6"/>
        <v>64381674</v>
      </c>
    </row>
    <row r="105" spans="1:6">
      <c r="A105" s="46" t="s">
        <v>95</v>
      </c>
      <c r="B105" s="52">
        <v>60897242</v>
      </c>
      <c r="C105" s="52">
        <v>2621914</v>
      </c>
      <c r="D105" s="52">
        <v>466106</v>
      </c>
      <c r="E105" s="52">
        <v>0</v>
      </c>
      <c r="F105" s="52">
        <f t="shared" si="6"/>
        <v>63985262</v>
      </c>
    </row>
    <row r="106" spans="1:6">
      <c r="A106" s="1"/>
      <c r="B106" s="52"/>
      <c r="C106" s="52"/>
      <c r="D106" s="52"/>
      <c r="E106" s="52"/>
      <c r="F106" s="52"/>
    </row>
    <row r="107" spans="1:6" s="60" customFormat="1">
      <c r="A107" s="1" t="s">
        <v>96</v>
      </c>
      <c r="B107" s="53">
        <f>SUM(B94:B105)</f>
        <v>725698791</v>
      </c>
      <c r="C107" s="53">
        <f>SUM(C94:C105)</f>
        <v>32110275</v>
      </c>
      <c r="D107" s="53">
        <f>SUM(D94:D105)</f>
        <v>5116117</v>
      </c>
      <c r="E107" s="53">
        <f>SUM(E94:E105)</f>
        <v>0</v>
      </c>
      <c r="F107" s="53">
        <f>SUM(F94:F105)</f>
        <v>762925183</v>
      </c>
    </row>
    <row r="108" spans="1:6">
      <c r="A108" s="1"/>
      <c r="B108" s="52"/>
      <c r="C108" s="52"/>
      <c r="D108" s="52"/>
      <c r="E108" s="52"/>
      <c r="F108" s="52"/>
    </row>
    <row r="109" spans="1:6">
      <c r="A109" s="56" t="s">
        <v>97</v>
      </c>
      <c r="B109" s="66">
        <v>61477270</v>
      </c>
      <c r="C109" s="65">
        <v>2136541</v>
      </c>
      <c r="D109" s="65">
        <v>488489</v>
      </c>
      <c r="E109" s="52">
        <v>0</v>
      </c>
      <c r="F109" s="68">
        <v>64102300</v>
      </c>
    </row>
    <row r="110" spans="1:6">
      <c r="A110" s="56" t="s">
        <v>98</v>
      </c>
      <c r="B110" s="66">
        <v>63376131</v>
      </c>
      <c r="C110" s="65">
        <v>3405576</v>
      </c>
      <c r="D110" s="65">
        <v>488466</v>
      </c>
      <c r="E110" s="52">
        <v>0</v>
      </c>
      <c r="F110" s="68">
        <v>67270173</v>
      </c>
    </row>
    <row r="111" spans="1:6">
      <c r="A111" s="56" t="s">
        <v>99</v>
      </c>
      <c r="B111" s="66">
        <v>63934169</v>
      </c>
      <c r="C111" s="65">
        <v>2937031</v>
      </c>
      <c r="D111" s="65">
        <v>499390</v>
      </c>
      <c r="E111" s="52">
        <v>0</v>
      </c>
      <c r="F111" s="68">
        <v>67370590</v>
      </c>
    </row>
    <row r="112" spans="1:6">
      <c r="A112" s="56" t="s">
        <v>100</v>
      </c>
      <c r="B112" s="66">
        <v>63727134</v>
      </c>
      <c r="C112" s="65">
        <v>2939087</v>
      </c>
      <c r="D112" s="65">
        <v>471452</v>
      </c>
      <c r="E112" s="57">
        <v>0</v>
      </c>
      <c r="F112" s="68">
        <v>67137673</v>
      </c>
    </row>
    <row r="113" spans="1:6">
      <c r="A113" s="56" t="s">
        <v>101</v>
      </c>
      <c r="B113" s="66">
        <v>64023835</v>
      </c>
      <c r="C113" s="65">
        <v>2904275</v>
      </c>
      <c r="D113" s="65">
        <v>475595</v>
      </c>
      <c r="E113" s="57">
        <v>0</v>
      </c>
      <c r="F113" s="68">
        <v>67403705</v>
      </c>
    </row>
    <row r="114" spans="1:6">
      <c r="A114" s="56" t="s">
        <v>102</v>
      </c>
      <c r="B114" s="66">
        <v>64115837</v>
      </c>
      <c r="C114" s="65">
        <v>2829304</v>
      </c>
      <c r="D114" s="65">
        <v>524309</v>
      </c>
      <c r="E114" s="58">
        <v>0</v>
      </c>
      <c r="F114" s="68">
        <v>67469450</v>
      </c>
    </row>
    <row r="115" spans="1:6">
      <c r="A115" s="56" t="s">
        <v>103</v>
      </c>
      <c r="B115" s="66">
        <v>64032917</v>
      </c>
      <c r="C115" s="65">
        <v>2733154</v>
      </c>
      <c r="D115" s="65">
        <v>503424</v>
      </c>
      <c r="E115" s="58">
        <v>0</v>
      </c>
      <c r="F115" s="68">
        <v>67269495</v>
      </c>
    </row>
    <row r="116" spans="1:6">
      <c r="A116" s="56" t="s">
        <v>104</v>
      </c>
      <c r="B116" s="66">
        <v>63672459</v>
      </c>
      <c r="C116" s="65">
        <v>3183033</v>
      </c>
      <c r="D116" s="65">
        <v>567612</v>
      </c>
      <c r="E116" s="58">
        <v>0</v>
      </c>
      <c r="F116" s="68">
        <v>67423104</v>
      </c>
    </row>
    <row r="117" spans="1:6">
      <c r="A117" s="56" t="s">
        <v>105</v>
      </c>
      <c r="B117" s="66">
        <v>63791919</v>
      </c>
      <c r="C117" s="65">
        <v>3100260</v>
      </c>
      <c r="D117" s="65">
        <v>545607</v>
      </c>
      <c r="E117" s="58">
        <v>0</v>
      </c>
      <c r="F117" s="68">
        <v>67437786</v>
      </c>
    </row>
    <row r="118" spans="1:6">
      <c r="A118" s="56" t="s">
        <v>106</v>
      </c>
      <c r="B118" s="66">
        <v>63900871</v>
      </c>
      <c r="C118" s="65">
        <v>2997675</v>
      </c>
      <c r="D118" s="65">
        <v>563295</v>
      </c>
      <c r="E118" s="58">
        <v>0</v>
      </c>
      <c r="F118" s="68">
        <v>67461841</v>
      </c>
    </row>
    <row r="119" spans="1:6">
      <c r="A119" s="56" t="s">
        <v>107</v>
      </c>
      <c r="B119" s="66">
        <v>63138494</v>
      </c>
      <c r="C119" s="65">
        <v>2885486</v>
      </c>
      <c r="D119" s="65">
        <v>560710</v>
      </c>
      <c r="E119" s="58">
        <v>0</v>
      </c>
      <c r="F119" s="68">
        <v>66584690</v>
      </c>
    </row>
    <row r="120" spans="1:6">
      <c r="A120" s="56" t="s">
        <v>108</v>
      </c>
      <c r="B120" s="66">
        <v>63059589</v>
      </c>
      <c r="C120" s="65">
        <v>2555084</v>
      </c>
      <c r="D120" s="65">
        <v>554266</v>
      </c>
      <c r="E120" s="58">
        <v>0</v>
      </c>
      <c r="F120" s="68">
        <v>66168939</v>
      </c>
    </row>
    <row r="121" spans="1:6">
      <c r="A121" s="55"/>
      <c r="B121" s="69"/>
      <c r="C121" s="69"/>
      <c r="D121" s="69"/>
      <c r="E121" s="58"/>
      <c r="F121" s="67"/>
    </row>
    <row r="122" spans="1:6" s="60" customFormat="1">
      <c r="A122" s="54" t="s">
        <v>109</v>
      </c>
      <c r="B122" s="69">
        <v>762250625</v>
      </c>
      <c r="C122" s="69">
        <v>34606506</v>
      </c>
      <c r="D122" s="69">
        <v>6242615</v>
      </c>
      <c r="E122" s="3">
        <f>SUM(E109:E120)</f>
        <v>0</v>
      </c>
      <c r="F122" s="67">
        <v>803099746</v>
      </c>
    </row>
    <row r="123" spans="1:6">
      <c r="A123" s="54"/>
      <c r="B123" s="52"/>
      <c r="C123" s="52"/>
      <c r="D123" s="52"/>
      <c r="E123" s="52"/>
      <c r="F123" s="52"/>
    </row>
    <row r="124" spans="1:6">
      <c r="A124" s="56" t="s">
        <v>110</v>
      </c>
      <c r="B124" s="66">
        <v>64283327</v>
      </c>
      <c r="C124" s="66">
        <v>2495901</v>
      </c>
      <c r="D124" s="66">
        <v>840243</v>
      </c>
      <c r="E124" s="58">
        <v>0</v>
      </c>
      <c r="F124" s="66">
        <v>67619471</v>
      </c>
    </row>
    <row r="125" spans="1:6">
      <c r="A125" s="56" t="s">
        <v>111</v>
      </c>
      <c r="B125" s="66">
        <v>64062279</v>
      </c>
      <c r="C125" s="66">
        <v>2844383</v>
      </c>
      <c r="D125" s="66">
        <v>663607</v>
      </c>
      <c r="E125" s="58">
        <v>0</v>
      </c>
      <c r="F125" s="66">
        <v>67570269</v>
      </c>
    </row>
    <row r="126" spans="1:6">
      <c r="A126" s="56" t="s">
        <v>112</v>
      </c>
      <c r="B126" s="66">
        <v>63721512</v>
      </c>
      <c r="C126" s="66">
        <v>2717189</v>
      </c>
      <c r="D126" s="66">
        <v>707962</v>
      </c>
      <c r="E126" s="52">
        <v>0</v>
      </c>
      <c r="F126" s="66">
        <v>67146663</v>
      </c>
    </row>
    <row r="127" spans="1:6">
      <c r="A127" s="56" t="s">
        <v>114</v>
      </c>
      <c r="B127" s="66">
        <v>64251437</v>
      </c>
      <c r="C127" s="66">
        <v>2655704</v>
      </c>
      <c r="D127" s="66">
        <v>673063</v>
      </c>
      <c r="E127" s="58">
        <v>0</v>
      </c>
      <c r="F127" s="66">
        <v>67580204</v>
      </c>
    </row>
    <row r="128" spans="1:6">
      <c r="A128" s="56" t="s">
        <v>115</v>
      </c>
      <c r="B128" s="66">
        <v>63867055</v>
      </c>
      <c r="C128" s="66">
        <v>2725161</v>
      </c>
      <c r="D128" s="66">
        <v>734592</v>
      </c>
      <c r="E128" s="58">
        <v>0</v>
      </c>
      <c r="F128" s="66">
        <v>67326808</v>
      </c>
    </row>
    <row r="129" spans="1:6">
      <c r="A129" s="56" t="s">
        <v>116</v>
      </c>
      <c r="B129" s="66">
        <v>64302773</v>
      </c>
      <c r="C129" s="66">
        <v>2742962</v>
      </c>
      <c r="D129" s="66">
        <v>737838</v>
      </c>
      <c r="E129" s="58">
        <v>0</v>
      </c>
      <c r="F129" s="66">
        <v>67783573</v>
      </c>
    </row>
    <row r="130" spans="1:6">
      <c r="A130" s="56" t="s">
        <v>117</v>
      </c>
      <c r="B130" s="66">
        <v>63899679</v>
      </c>
      <c r="C130" s="66">
        <v>2560931</v>
      </c>
      <c r="D130" s="66">
        <v>725337</v>
      </c>
      <c r="E130" s="58">
        <v>0</v>
      </c>
      <c r="F130" s="66">
        <v>67185947</v>
      </c>
    </row>
    <row r="131" spans="1:6">
      <c r="A131" s="56" t="s">
        <v>118</v>
      </c>
      <c r="B131" s="66">
        <v>63748637</v>
      </c>
      <c r="C131" s="66">
        <v>3006967</v>
      </c>
      <c r="D131" s="66">
        <v>790845</v>
      </c>
      <c r="E131" s="58">
        <v>0</v>
      </c>
      <c r="F131" s="66">
        <v>67546449</v>
      </c>
    </row>
    <row r="132" spans="1:6">
      <c r="A132" s="56" t="s">
        <v>119</v>
      </c>
      <c r="B132" s="66">
        <v>64622560</v>
      </c>
      <c r="C132" s="66">
        <v>2977390</v>
      </c>
      <c r="D132" s="66">
        <v>793286</v>
      </c>
      <c r="E132" s="58">
        <v>0</v>
      </c>
      <c r="F132" s="66">
        <v>68393236</v>
      </c>
    </row>
    <row r="133" spans="1:6">
      <c r="A133" s="56" t="s">
        <v>120</v>
      </c>
      <c r="B133" s="66">
        <v>63349549</v>
      </c>
      <c r="C133" s="66">
        <v>2860297</v>
      </c>
      <c r="D133" s="66">
        <v>781184</v>
      </c>
      <c r="E133" s="58">
        <v>0</v>
      </c>
      <c r="F133" s="66">
        <v>66991030</v>
      </c>
    </row>
    <row r="134" spans="1:6">
      <c r="A134" s="56" t="s">
        <v>121</v>
      </c>
      <c r="B134" s="66">
        <v>62165892</v>
      </c>
      <c r="C134" s="66">
        <v>2915283</v>
      </c>
      <c r="D134" s="66">
        <v>760002</v>
      </c>
      <c r="E134" s="58">
        <v>0</v>
      </c>
      <c r="F134" s="66">
        <v>65841177</v>
      </c>
    </row>
    <row r="135" spans="1:6">
      <c r="A135" s="56" t="s">
        <v>122</v>
      </c>
      <c r="B135" s="66">
        <v>62442168</v>
      </c>
      <c r="C135" s="66">
        <v>2768496</v>
      </c>
      <c r="D135" s="66">
        <v>786183</v>
      </c>
      <c r="E135" s="58">
        <v>0</v>
      </c>
      <c r="F135" s="66">
        <v>65996847</v>
      </c>
    </row>
    <row r="136" spans="1:6">
      <c r="A136" s="56"/>
      <c r="B136" s="69"/>
      <c r="C136" s="69"/>
      <c r="D136" s="69"/>
      <c r="E136" s="58"/>
      <c r="F136" s="67"/>
    </row>
    <row r="137" spans="1:6" s="60" customFormat="1">
      <c r="A137" s="54" t="s">
        <v>113</v>
      </c>
      <c r="B137" s="69">
        <v>764716868</v>
      </c>
      <c r="C137" s="69">
        <v>33270664</v>
      </c>
      <c r="D137" s="69">
        <v>8994142</v>
      </c>
      <c r="E137" s="3">
        <f>SUM(E124:E135)</f>
        <v>0</v>
      </c>
      <c r="F137" s="67">
        <v>806981674</v>
      </c>
    </row>
    <row r="138" spans="1:6">
      <c r="A138" s="56"/>
      <c r="B138" s="58"/>
      <c r="C138" s="58"/>
      <c r="D138" s="58"/>
      <c r="E138" s="52"/>
      <c r="F138" s="52"/>
    </row>
    <row r="139" spans="1:6">
      <c r="A139" s="56" t="s">
        <v>123</v>
      </c>
      <c r="B139" s="66">
        <v>64332655</v>
      </c>
      <c r="C139" s="66">
        <v>2773151</v>
      </c>
      <c r="D139" s="66">
        <v>791674</v>
      </c>
      <c r="E139" s="58">
        <v>0</v>
      </c>
      <c r="F139" s="66">
        <v>67897480</v>
      </c>
    </row>
    <row r="140" spans="1:6">
      <c r="A140" s="56" t="s">
        <v>124</v>
      </c>
      <c r="B140" s="66">
        <v>63967245</v>
      </c>
      <c r="C140" s="66">
        <v>2966447</v>
      </c>
      <c r="D140" s="66">
        <v>800691</v>
      </c>
      <c r="E140" s="58">
        <v>0</v>
      </c>
      <c r="F140" s="66">
        <v>67734383</v>
      </c>
    </row>
    <row r="141" spans="1:6">
      <c r="A141" s="56" t="s">
        <v>125</v>
      </c>
      <c r="B141" s="66">
        <v>64944508</v>
      </c>
      <c r="C141" s="66">
        <v>2580520</v>
      </c>
      <c r="D141" s="66">
        <v>766956</v>
      </c>
      <c r="E141" s="52">
        <v>0</v>
      </c>
      <c r="F141" s="66">
        <v>68291984</v>
      </c>
    </row>
    <row r="142" spans="1:6">
      <c r="A142" s="56" t="s">
        <v>127</v>
      </c>
      <c r="B142" s="66">
        <v>65131446</v>
      </c>
      <c r="C142" s="66">
        <v>2533714</v>
      </c>
      <c r="D142" s="66">
        <v>761117</v>
      </c>
      <c r="E142" s="52">
        <v>0</v>
      </c>
      <c r="F142" s="66">
        <v>68426277</v>
      </c>
    </row>
    <row r="143" spans="1:6">
      <c r="A143" s="56" t="s">
        <v>128</v>
      </c>
      <c r="B143" s="66">
        <v>66374790</v>
      </c>
      <c r="C143" s="66">
        <v>2578065</v>
      </c>
      <c r="D143" s="66">
        <v>819645</v>
      </c>
      <c r="E143" s="52">
        <v>0</v>
      </c>
      <c r="F143" s="66">
        <v>69772500</v>
      </c>
    </row>
    <row r="144" spans="1:6">
      <c r="A144" s="56" t="s">
        <v>129</v>
      </c>
      <c r="B144" s="66">
        <v>65875489</v>
      </c>
      <c r="C144" s="66">
        <v>2417193</v>
      </c>
      <c r="D144" s="66">
        <v>634491</v>
      </c>
      <c r="E144" s="52">
        <v>0</v>
      </c>
      <c r="F144" s="66">
        <v>68927173</v>
      </c>
    </row>
    <row r="145" spans="1:6">
      <c r="A145" s="56" t="s">
        <v>130</v>
      </c>
      <c r="B145" s="66">
        <v>66021134</v>
      </c>
      <c r="C145" s="66">
        <v>2571400</v>
      </c>
      <c r="D145" s="66">
        <v>642865</v>
      </c>
      <c r="E145" s="52">
        <v>0</v>
      </c>
      <c r="F145" s="66">
        <v>69235399</v>
      </c>
    </row>
    <row r="146" spans="1:6">
      <c r="A146" s="56" t="s">
        <v>131</v>
      </c>
      <c r="B146" s="66">
        <v>65769271</v>
      </c>
      <c r="C146" s="66">
        <v>2894353</v>
      </c>
      <c r="D146" s="66">
        <v>669598</v>
      </c>
      <c r="E146" s="52">
        <v>0</v>
      </c>
      <c r="F146" s="66">
        <v>69333222</v>
      </c>
    </row>
    <row r="147" spans="1:6">
      <c r="A147" s="56" t="s">
        <v>132</v>
      </c>
      <c r="B147" s="66">
        <v>65641698</v>
      </c>
      <c r="C147" s="66">
        <v>2720003</v>
      </c>
      <c r="D147" s="66">
        <v>656916</v>
      </c>
      <c r="E147" s="52">
        <v>0</v>
      </c>
      <c r="F147" s="66">
        <v>69018617</v>
      </c>
    </row>
    <row r="148" spans="1:6">
      <c r="A148" s="56" t="s">
        <v>133</v>
      </c>
      <c r="B148" s="66">
        <v>65169116</v>
      </c>
      <c r="C148" s="66">
        <v>2830974</v>
      </c>
      <c r="D148" s="66">
        <v>700088</v>
      </c>
      <c r="E148" s="52">
        <v>0</v>
      </c>
      <c r="F148" s="66">
        <v>68700178</v>
      </c>
    </row>
    <row r="149" spans="1:6">
      <c r="A149" s="56" t="s">
        <v>134</v>
      </c>
      <c r="B149" s="66">
        <v>65522250</v>
      </c>
      <c r="C149" s="66">
        <v>2724383</v>
      </c>
      <c r="D149" s="66">
        <v>684037</v>
      </c>
      <c r="E149" s="52">
        <v>0</v>
      </c>
      <c r="F149" s="66">
        <v>68930670</v>
      </c>
    </row>
    <row r="150" spans="1:6">
      <c r="A150" s="56" t="s">
        <v>135</v>
      </c>
      <c r="B150" s="66">
        <v>64978062</v>
      </c>
      <c r="C150" s="66">
        <v>2465111</v>
      </c>
      <c r="D150" s="66">
        <v>620858</v>
      </c>
      <c r="E150" s="52">
        <v>0</v>
      </c>
      <c r="F150" s="66">
        <v>68064031</v>
      </c>
    </row>
    <row r="151" spans="1:6">
      <c r="A151" s="56"/>
      <c r="B151" s="69"/>
      <c r="C151" s="69"/>
      <c r="D151" s="69"/>
      <c r="E151" s="58"/>
      <c r="F151" s="67"/>
    </row>
    <row r="152" spans="1:6" s="60" customFormat="1">
      <c r="A152" s="59" t="s">
        <v>126</v>
      </c>
      <c r="B152" s="69">
        <v>783727664</v>
      </c>
      <c r="C152" s="69">
        <v>32055314</v>
      </c>
      <c r="D152" s="69">
        <v>8548936</v>
      </c>
      <c r="E152" s="3">
        <f>SUM(E139:E150)</f>
        <v>0</v>
      </c>
      <c r="F152" s="67">
        <v>824331914</v>
      </c>
    </row>
    <row r="153" spans="1:6">
      <c r="A153" s="56"/>
      <c r="B153" s="58"/>
      <c r="C153" s="58"/>
      <c r="D153" s="58"/>
      <c r="E153" s="58"/>
      <c r="F153" s="58"/>
    </row>
    <row r="154" spans="1:6">
      <c r="A154" s="56" t="s">
        <v>136</v>
      </c>
      <c r="B154" s="66">
        <v>65070105</v>
      </c>
      <c r="C154" s="66">
        <v>3038382</v>
      </c>
      <c r="D154" s="66">
        <v>640465</v>
      </c>
      <c r="E154" s="58">
        <v>0</v>
      </c>
      <c r="F154" s="68">
        <v>68748952</v>
      </c>
    </row>
    <row r="155" spans="1:6">
      <c r="A155" s="56" t="s">
        <v>137</v>
      </c>
      <c r="B155" s="66">
        <v>64464358</v>
      </c>
      <c r="C155" s="66">
        <v>2896963</v>
      </c>
      <c r="D155" s="66">
        <v>615145</v>
      </c>
      <c r="E155" s="58">
        <v>0</v>
      </c>
      <c r="F155" s="68">
        <v>67976466</v>
      </c>
    </row>
    <row r="156" spans="1:6">
      <c r="A156" s="56" t="s">
        <v>138</v>
      </c>
      <c r="B156" s="66">
        <v>64404791</v>
      </c>
      <c r="C156" s="66">
        <v>2916514</v>
      </c>
      <c r="D156" s="66">
        <v>602885</v>
      </c>
      <c r="E156" s="58">
        <v>0</v>
      </c>
      <c r="F156" s="68">
        <v>67924190</v>
      </c>
    </row>
    <row r="157" spans="1:6">
      <c r="A157" s="56" t="s">
        <v>140</v>
      </c>
      <c r="B157" s="66">
        <v>64643265</v>
      </c>
      <c r="C157" s="66">
        <v>3028963</v>
      </c>
      <c r="D157" s="66">
        <v>614391</v>
      </c>
      <c r="E157" s="58">
        <v>0</v>
      </c>
      <c r="F157" s="68">
        <v>68286619</v>
      </c>
    </row>
    <row r="158" spans="1:6">
      <c r="A158" s="56" t="s">
        <v>141</v>
      </c>
      <c r="B158" s="66">
        <v>65864068</v>
      </c>
      <c r="C158" s="66">
        <v>2943187</v>
      </c>
      <c r="D158" s="66">
        <v>645261</v>
      </c>
      <c r="E158" s="58">
        <v>0</v>
      </c>
      <c r="F158" s="68">
        <v>69452516</v>
      </c>
    </row>
    <row r="159" spans="1:6">
      <c r="A159" s="56" t="s">
        <v>142</v>
      </c>
      <c r="B159" s="66">
        <v>65617143</v>
      </c>
      <c r="C159" s="66">
        <v>2855476</v>
      </c>
      <c r="D159" s="66">
        <v>641174</v>
      </c>
      <c r="E159" s="58">
        <v>0</v>
      </c>
      <c r="F159" s="68">
        <v>69113793</v>
      </c>
    </row>
    <row r="160" spans="1:6">
      <c r="A160" s="56" t="s">
        <v>168</v>
      </c>
      <c r="B160" s="66">
        <v>64430137</v>
      </c>
      <c r="C160" s="66">
        <v>3069505</v>
      </c>
      <c r="D160" s="66">
        <v>682457</v>
      </c>
      <c r="E160" s="58">
        <v>0</v>
      </c>
      <c r="F160" s="68">
        <v>68182099</v>
      </c>
    </row>
    <row r="161" spans="1:7">
      <c r="A161" s="56" t="s">
        <v>169</v>
      </c>
      <c r="B161" s="66">
        <v>64291626</v>
      </c>
      <c r="C161" s="66">
        <v>3294608</v>
      </c>
      <c r="D161" s="66">
        <v>756852</v>
      </c>
      <c r="E161" s="58">
        <v>0</v>
      </c>
      <c r="F161" s="68">
        <v>68343086</v>
      </c>
    </row>
    <row r="162" spans="1:7">
      <c r="A162" s="56" t="s">
        <v>170</v>
      </c>
      <c r="B162" s="66">
        <v>63458006</v>
      </c>
      <c r="C162" s="66">
        <v>3398295</v>
      </c>
      <c r="D162" s="66">
        <v>801622</v>
      </c>
      <c r="E162" s="58">
        <v>0</v>
      </c>
      <c r="F162" s="68">
        <v>67657923</v>
      </c>
    </row>
    <row r="163" spans="1:7">
      <c r="A163" s="56" t="s">
        <v>171</v>
      </c>
      <c r="B163" s="66">
        <v>63818682</v>
      </c>
      <c r="C163" s="66">
        <v>3664481</v>
      </c>
      <c r="D163" s="66">
        <v>921367</v>
      </c>
      <c r="E163" s="58">
        <v>0</v>
      </c>
      <c r="F163" s="68">
        <v>68404530</v>
      </c>
    </row>
    <row r="164" spans="1:7">
      <c r="A164" s="56" t="s">
        <v>172</v>
      </c>
      <c r="B164" s="66">
        <v>64585822</v>
      </c>
      <c r="C164" s="66">
        <v>3176087</v>
      </c>
      <c r="D164" s="66">
        <v>839559</v>
      </c>
      <c r="E164" s="58">
        <v>0</v>
      </c>
      <c r="F164" s="68">
        <v>68601468</v>
      </c>
    </row>
    <row r="165" spans="1:7">
      <c r="A165" s="56" t="s">
        <v>173</v>
      </c>
      <c r="B165" s="66">
        <v>65376503</v>
      </c>
      <c r="C165" s="66">
        <v>2999601</v>
      </c>
      <c r="D165" s="66">
        <v>873045</v>
      </c>
      <c r="E165" s="58">
        <v>0</v>
      </c>
      <c r="F165" s="68">
        <v>69249149</v>
      </c>
    </row>
    <row r="166" spans="1:7">
      <c r="A166" s="56"/>
      <c r="B166" s="69"/>
      <c r="C166" s="69"/>
      <c r="D166" s="69"/>
      <c r="E166" s="58"/>
      <c r="F166" s="67"/>
    </row>
    <row r="167" spans="1:7" s="60" customFormat="1">
      <c r="A167" s="59" t="s">
        <v>139</v>
      </c>
      <c r="B167" s="67">
        <v>776024506</v>
      </c>
      <c r="C167" s="67">
        <v>37282062</v>
      </c>
      <c r="D167" s="67">
        <v>8634223</v>
      </c>
      <c r="E167" s="53">
        <f>SUM(E154:E165)</f>
        <v>0</v>
      </c>
      <c r="F167" s="67">
        <v>821940791</v>
      </c>
    </row>
    <row r="168" spans="1:7">
      <c r="A168" s="59"/>
      <c r="B168" s="52"/>
      <c r="C168" s="52"/>
      <c r="D168" s="52"/>
      <c r="E168" s="58"/>
      <c r="F168" s="52"/>
    </row>
    <row r="169" spans="1:7">
      <c r="A169" s="56" t="s">
        <v>174</v>
      </c>
      <c r="B169" s="66">
        <v>67483637</v>
      </c>
      <c r="C169" s="66">
        <v>2868099</v>
      </c>
      <c r="D169" s="66">
        <v>499464</v>
      </c>
      <c r="E169" s="58">
        <v>0</v>
      </c>
      <c r="F169" s="68">
        <v>70851200</v>
      </c>
      <c r="G169" s="45"/>
    </row>
    <row r="170" spans="1:7">
      <c r="A170" s="56" t="s">
        <v>175</v>
      </c>
      <c r="B170" s="66">
        <v>69019226</v>
      </c>
      <c r="C170" s="66">
        <v>2957707</v>
      </c>
      <c r="D170" s="66">
        <v>524087</v>
      </c>
      <c r="E170" s="58">
        <v>0</v>
      </c>
      <c r="F170" s="68">
        <v>72501020</v>
      </c>
      <c r="G170" s="45"/>
    </row>
    <row r="171" spans="1:7">
      <c r="A171" s="56" t="s">
        <v>176</v>
      </c>
      <c r="B171" s="66">
        <v>70897468</v>
      </c>
      <c r="C171" s="66">
        <v>2950201</v>
      </c>
      <c r="D171" s="66">
        <v>549410</v>
      </c>
      <c r="E171" s="58">
        <v>0</v>
      </c>
      <c r="F171" s="68">
        <v>74397079</v>
      </c>
      <c r="G171" s="45"/>
    </row>
    <row r="172" spans="1:7">
      <c r="A172" s="56" t="s">
        <v>178</v>
      </c>
      <c r="B172" s="66">
        <v>73417282</v>
      </c>
      <c r="C172" s="66">
        <v>3158501</v>
      </c>
      <c r="D172" s="66">
        <v>632063</v>
      </c>
      <c r="E172" s="58">
        <v>0</v>
      </c>
      <c r="F172" s="68">
        <v>77207846</v>
      </c>
      <c r="G172" s="45"/>
    </row>
    <row r="173" spans="1:7">
      <c r="A173" s="56" t="s">
        <v>179</v>
      </c>
      <c r="B173" s="66">
        <v>75922598</v>
      </c>
      <c r="C173" s="66">
        <v>3212286</v>
      </c>
      <c r="D173" s="66">
        <v>688667</v>
      </c>
      <c r="E173" s="58">
        <v>0</v>
      </c>
      <c r="F173" s="68">
        <v>79823551</v>
      </c>
      <c r="G173" s="45"/>
    </row>
    <row r="174" spans="1:7">
      <c r="A174" s="56" t="s">
        <v>180</v>
      </c>
      <c r="B174" s="66">
        <v>78567549</v>
      </c>
      <c r="C174" s="66">
        <v>3898831</v>
      </c>
      <c r="D174" s="66">
        <v>725343</v>
      </c>
      <c r="E174" s="58">
        <v>0</v>
      </c>
      <c r="F174" s="68">
        <v>83191723</v>
      </c>
      <c r="G174" s="45"/>
    </row>
    <row r="175" spans="1:7">
      <c r="A175" s="56" t="s">
        <v>181</v>
      </c>
      <c r="B175" s="66">
        <v>80289691</v>
      </c>
      <c r="C175" s="66">
        <v>4114370</v>
      </c>
      <c r="D175" s="66">
        <v>744027</v>
      </c>
      <c r="E175" s="58">
        <v>0</v>
      </c>
      <c r="F175" s="68">
        <v>85148088</v>
      </c>
      <c r="G175" s="45"/>
    </row>
    <row r="176" spans="1:7">
      <c r="A176" s="56" t="s">
        <v>182</v>
      </c>
      <c r="B176" s="66">
        <v>83225530</v>
      </c>
      <c r="C176" s="66">
        <v>4011790</v>
      </c>
      <c r="D176" s="66">
        <v>799361</v>
      </c>
      <c r="E176" s="58">
        <v>0</v>
      </c>
      <c r="F176" s="68">
        <v>88036681</v>
      </c>
      <c r="G176" s="45"/>
    </row>
    <row r="177" spans="1:7">
      <c r="A177" s="56" t="s">
        <v>183</v>
      </c>
      <c r="B177" s="66">
        <v>86315904</v>
      </c>
      <c r="C177" s="66">
        <v>5007851</v>
      </c>
      <c r="D177" s="66">
        <v>903290</v>
      </c>
      <c r="E177" s="58">
        <v>0</v>
      </c>
      <c r="F177" s="68">
        <v>92227045</v>
      </c>
      <c r="G177" s="45"/>
    </row>
    <row r="178" spans="1:7">
      <c r="A178" s="56" t="s">
        <v>184</v>
      </c>
      <c r="B178" s="66">
        <v>89130994</v>
      </c>
      <c r="C178" s="66">
        <v>5986207</v>
      </c>
      <c r="D178" s="66">
        <v>844612</v>
      </c>
      <c r="E178" s="58">
        <v>0</v>
      </c>
      <c r="F178" s="68">
        <v>95961813</v>
      </c>
      <c r="G178" s="45"/>
    </row>
    <row r="179" spans="1:7">
      <c r="A179" s="56" t="s">
        <v>185</v>
      </c>
      <c r="B179" s="66">
        <v>90514727</v>
      </c>
      <c r="C179" s="66">
        <v>5712868</v>
      </c>
      <c r="D179" s="66">
        <v>808401</v>
      </c>
      <c r="E179" s="58">
        <v>0</v>
      </c>
      <c r="F179" s="68">
        <v>97035996</v>
      </c>
      <c r="G179" s="45"/>
    </row>
    <row r="180" spans="1:7">
      <c r="A180" s="56" t="s">
        <v>186</v>
      </c>
      <c r="B180" s="66">
        <v>91527140</v>
      </c>
      <c r="C180" s="66">
        <v>5526025</v>
      </c>
      <c r="D180" s="66">
        <v>1043063</v>
      </c>
      <c r="E180" s="58">
        <v>0</v>
      </c>
      <c r="F180" s="68">
        <v>98096228</v>
      </c>
      <c r="G180" s="45"/>
    </row>
    <row r="181" spans="1:7">
      <c r="A181" s="59"/>
      <c r="B181" s="67"/>
      <c r="C181" s="67"/>
      <c r="D181" s="67"/>
      <c r="E181" s="52"/>
      <c r="F181" s="67"/>
      <c r="G181" s="45"/>
    </row>
    <row r="182" spans="1:7" s="60" customFormat="1">
      <c r="A182" s="59" t="s">
        <v>177</v>
      </c>
      <c r="B182" s="67">
        <f>SUM(B169:B181)</f>
        <v>956311746</v>
      </c>
      <c r="C182" s="67">
        <f t="shared" ref="C182:F182" si="7">SUM(C169:C181)</f>
        <v>49404736</v>
      </c>
      <c r="D182" s="67">
        <f t="shared" si="7"/>
        <v>8761788</v>
      </c>
      <c r="E182" s="67">
        <f t="shared" si="7"/>
        <v>0</v>
      </c>
      <c r="F182" s="67">
        <f t="shared" si="7"/>
        <v>1014478270</v>
      </c>
      <c r="G182" s="45"/>
    </row>
    <row r="183" spans="1:7">
      <c r="A183" s="56"/>
      <c r="B183" s="58"/>
      <c r="C183" s="58"/>
      <c r="D183" s="58"/>
      <c r="E183" s="58"/>
      <c r="F183" s="58"/>
      <c r="G183" s="45"/>
    </row>
    <row r="184" spans="1:7">
      <c r="A184" s="56" t="s">
        <v>187</v>
      </c>
      <c r="B184" s="70">
        <v>94066841</v>
      </c>
      <c r="C184" s="66">
        <v>5181241</v>
      </c>
      <c r="D184" s="66">
        <v>1582112</v>
      </c>
      <c r="E184" s="58">
        <v>0</v>
      </c>
      <c r="F184" s="68">
        <v>100830194</v>
      </c>
      <c r="G184" s="45"/>
    </row>
    <row r="185" spans="1:7">
      <c r="A185" s="56" t="s">
        <v>188</v>
      </c>
      <c r="B185" s="70">
        <v>95205442</v>
      </c>
      <c r="C185" s="66">
        <v>5384060</v>
      </c>
      <c r="D185" s="66">
        <v>1729006</v>
      </c>
      <c r="E185" s="58">
        <v>0</v>
      </c>
      <c r="F185" s="68">
        <v>102318508</v>
      </c>
      <c r="G185" s="45"/>
    </row>
    <row r="186" spans="1:7">
      <c r="A186" s="56" t="s">
        <v>189</v>
      </c>
      <c r="B186" s="70">
        <v>96877295</v>
      </c>
      <c r="C186" s="66">
        <v>5610134</v>
      </c>
      <c r="D186" s="66">
        <v>1858628</v>
      </c>
      <c r="E186" s="58">
        <v>0</v>
      </c>
      <c r="F186" s="68">
        <v>104346057</v>
      </c>
      <c r="G186" s="45"/>
    </row>
    <row r="187" spans="1:7" s="16" customFormat="1">
      <c r="A187" s="61" t="s">
        <v>191</v>
      </c>
      <c r="B187" s="70">
        <v>97692891</v>
      </c>
      <c r="C187" s="66">
        <v>5380320</v>
      </c>
      <c r="D187" s="66">
        <v>1965922</v>
      </c>
      <c r="E187" s="64">
        <v>0</v>
      </c>
      <c r="F187" s="68">
        <v>105039133</v>
      </c>
      <c r="G187" s="45"/>
    </row>
    <row r="188" spans="1:7" s="16" customFormat="1">
      <c r="A188" s="61" t="s">
        <v>192</v>
      </c>
      <c r="B188" s="70">
        <v>98774425</v>
      </c>
      <c r="C188" s="66">
        <v>5543219</v>
      </c>
      <c r="D188" s="66">
        <v>2063876</v>
      </c>
      <c r="E188" s="64">
        <v>0</v>
      </c>
      <c r="F188" s="68">
        <v>106381520</v>
      </c>
      <c r="G188" s="45"/>
    </row>
    <row r="189" spans="1:7" s="16" customFormat="1">
      <c r="A189" s="61" t="s">
        <v>193</v>
      </c>
      <c r="B189" s="70">
        <v>99985098</v>
      </c>
      <c r="C189" s="66">
        <v>6249729</v>
      </c>
      <c r="D189" s="66">
        <v>1876097</v>
      </c>
      <c r="E189" s="64">
        <v>0</v>
      </c>
      <c r="F189" s="68">
        <v>108110924</v>
      </c>
      <c r="G189" s="45"/>
    </row>
    <row r="190" spans="1:7">
      <c r="A190" s="56" t="s">
        <v>194</v>
      </c>
      <c r="B190" s="70">
        <v>101004568</v>
      </c>
      <c r="C190" s="66">
        <v>7623543</v>
      </c>
      <c r="D190" s="66">
        <v>2119820</v>
      </c>
      <c r="E190" s="64">
        <v>0</v>
      </c>
      <c r="F190" s="68">
        <v>110747931</v>
      </c>
      <c r="G190" s="45"/>
    </row>
    <row r="191" spans="1:7">
      <c r="A191" s="56" t="s">
        <v>195</v>
      </c>
      <c r="B191" s="70">
        <v>103389897</v>
      </c>
      <c r="C191" s="66">
        <v>7271503</v>
      </c>
      <c r="D191" s="66">
        <v>2071055</v>
      </c>
      <c r="E191" s="64">
        <v>0</v>
      </c>
      <c r="F191" s="68">
        <v>112732455</v>
      </c>
      <c r="G191" s="45"/>
    </row>
    <row r="192" spans="1:7">
      <c r="A192" s="56" t="s">
        <v>196</v>
      </c>
      <c r="B192" s="70">
        <v>105599363</v>
      </c>
      <c r="C192" s="66">
        <v>7844993</v>
      </c>
      <c r="D192" s="66">
        <v>2277944</v>
      </c>
      <c r="E192" s="64">
        <v>0</v>
      </c>
      <c r="F192" s="68">
        <v>115722300</v>
      </c>
      <c r="G192" s="45"/>
    </row>
    <row r="193" spans="1:7">
      <c r="A193" s="56" t="s">
        <v>197</v>
      </c>
      <c r="B193" s="70">
        <v>107169896</v>
      </c>
      <c r="C193" s="66">
        <v>7567202</v>
      </c>
      <c r="D193" s="66">
        <v>1905154</v>
      </c>
      <c r="E193" s="64">
        <v>0</v>
      </c>
      <c r="F193" s="68">
        <v>116642252</v>
      </c>
      <c r="G193" s="45"/>
    </row>
    <row r="194" spans="1:7">
      <c r="A194" s="56" t="s">
        <v>198</v>
      </c>
      <c r="B194" s="70">
        <v>109106086</v>
      </c>
      <c r="C194" s="66">
        <v>6236759</v>
      </c>
      <c r="D194" s="66">
        <v>1634522</v>
      </c>
      <c r="E194" s="64">
        <v>0</v>
      </c>
      <c r="F194" s="68">
        <v>116977367</v>
      </c>
      <c r="G194" s="45"/>
    </row>
    <row r="195" spans="1:7">
      <c r="A195" s="56" t="s">
        <v>199</v>
      </c>
      <c r="B195" s="70">
        <v>112007684</v>
      </c>
      <c r="C195" s="66">
        <v>7657884</v>
      </c>
      <c r="D195" s="66">
        <v>1423942</v>
      </c>
      <c r="E195" s="64">
        <v>0</v>
      </c>
      <c r="F195" s="68">
        <v>121089510</v>
      </c>
      <c r="G195" s="45"/>
    </row>
    <row r="196" spans="1:7">
      <c r="A196" s="56"/>
      <c r="B196" s="62"/>
      <c r="C196" s="69"/>
      <c r="D196" s="69"/>
      <c r="E196" s="58"/>
      <c r="F196" s="68"/>
      <c r="G196" s="45"/>
    </row>
    <row r="197" spans="1:7" s="60" customFormat="1">
      <c r="A197" s="59" t="s">
        <v>190</v>
      </c>
      <c r="B197" s="6">
        <f>SUM(B184:B196)</f>
        <v>1220879486</v>
      </c>
      <c r="C197" s="6">
        <f t="shared" ref="C197:F197" si="8">SUM(C184:C196)</f>
        <v>77550587</v>
      </c>
      <c r="D197" s="6">
        <f t="shared" si="8"/>
        <v>22508078</v>
      </c>
      <c r="E197" s="6">
        <f t="shared" si="8"/>
        <v>0</v>
      </c>
      <c r="F197" s="6">
        <f t="shared" si="8"/>
        <v>1320938151</v>
      </c>
      <c r="G197" s="45"/>
    </row>
    <row r="198" spans="1:7" s="60" customFormat="1">
      <c r="A198" s="59"/>
      <c r="B198" s="3"/>
      <c r="C198" s="3"/>
      <c r="D198" s="3"/>
      <c r="E198" s="3"/>
      <c r="F198" s="3"/>
      <c r="G198" s="45"/>
    </row>
    <row r="199" spans="1:7" s="60" customFormat="1">
      <c r="A199" s="56" t="s">
        <v>200</v>
      </c>
      <c r="B199" s="63">
        <v>115167035</v>
      </c>
      <c r="C199" s="66">
        <v>7358522</v>
      </c>
      <c r="D199" s="64">
        <v>1335885</v>
      </c>
      <c r="E199" s="64">
        <v>0</v>
      </c>
      <c r="F199" s="68">
        <f>SUM(B199:E199)</f>
        <v>123861442</v>
      </c>
      <c r="G199" s="45"/>
    </row>
    <row r="200" spans="1:7" s="60" customFormat="1">
      <c r="A200" s="56" t="s">
        <v>201</v>
      </c>
      <c r="B200" s="63">
        <v>118541729</v>
      </c>
      <c r="C200" s="66">
        <v>7086854</v>
      </c>
      <c r="D200" s="64">
        <v>1206586</v>
      </c>
      <c r="E200" s="64">
        <v>0</v>
      </c>
      <c r="F200" s="68">
        <f t="shared" ref="F200:F204" si="9">SUM(B200:E200)</f>
        <v>126835169</v>
      </c>
      <c r="G200" s="45"/>
    </row>
    <row r="201" spans="1:7" s="60" customFormat="1">
      <c r="A201" s="56" t="s">
        <v>202</v>
      </c>
      <c r="B201" s="63">
        <v>116449602</v>
      </c>
      <c r="C201" s="66">
        <v>8689688</v>
      </c>
      <c r="D201" s="64">
        <v>1086172</v>
      </c>
      <c r="E201" s="64">
        <v>0</v>
      </c>
      <c r="F201" s="68">
        <f t="shared" si="9"/>
        <v>126225462</v>
      </c>
      <c r="G201" s="45"/>
    </row>
    <row r="202" spans="1:7" s="60" customFormat="1">
      <c r="A202" s="56" t="s">
        <v>204</v>
      </c>
      <c r="B202" s="63">
        <v>124428990</v>
      </c>
      <c r="C202" s="66">
        <v>18274367</v>
      </c>
      <c r="D202" s="64">
        <v>1819483</v>
      </c>
      <c r="E202" s="64">
        <v>0</v>
      </c>
      <c r="F202" s="68">
        <f t="shared" si="9"/>
        <v>144522840</v>
      </c>
      <c r="G202" s="45"/>
    </row>
    <row r="203" spans="1:7" s="60" customFormat="1">
      <c r="A203" s="56" t="s">
        <v>205</v>
      </c>
      <c r="B203" s="63">
        <v>129251755</v>
      </c>
      <c r="C203" s="66">
        <v>18862757</v>
      </c>
      <c r="D203" s="64">
        <v>1571760</v>
      </c>
      <c r="E203" s="64">
        <v>0</v>
      </c>
      <c r="F203" s="68">
        <f t="shared" si="9"/>
        <v>149686272</v>
      </c>
      <c r="G203" s="45"/>
    </row>
    <row r="204" spans="1:7" s="60" customFormat="1">
      <c r="A204" s="56" t="s">
        <v>206</v>
      </c>
      <c r="B204" s="63">
        <v>132578316</v>
      </c>
      <c r="C204" s="66">
        <v>16347888</v>
      </c>
      <c r="D204" s="64">
        <v>2206962</v>
      </c>
      <c r="E204" s="64">
        <v>0</v>
      </c>
      <c r="F204" s="68">
        <f t="shared" si="9"/>
        <v>151133166</v>
      </c>
      <c r="G204" s="45"/>
    </row>
    <row r="205" spans="1:7" s="60" customFormat="1">
      <c r="A205" s="56"/>
      <c r="B205" s="69"/>
      <c r="C205" s="69"/>
      <c r="D205" s="69"/>
      <c r="E205" s="58"/>
      <c r="F205" s="67"/>
      <c r="G205" s="45"/>
    </row>
    <row r="206" spans="1:7">
      <c r="A206" s="59" t="s">
        <v>203</v>
      </c>
      <c r="B206" s="62">
        <f>SUM(B199:B205)</f>
        <v>736417427</v>
      </c>
      <c r="C206" s="62">
        <f t="shared" ref="C206:F206" si="10">SUM(C199:C205)</f>
        <v>76620076</v>
      </c>
      <c r="D206" s="62">
        <f t="shared" si="10"/>
        <v>9226848</v>
      </c>
      <c r="E206" s="62">
        <f t="shared" si="10"/>
        <v>0</v>
      </c>
      <c r="F206" s="62">
        <f t="shared" si="10"/>
        <v>822264351</v>
      </c>
      <c r="G206" s="45"/>
    </row>
    <row r="207" spans="1:7">
      <c r="A207" s="56"/>
      <c r="B207" s="52"/>
      <c r="C207" s="52"/>
      <c r="D207" s="52"/>
      <c r="E207" s="52"/>
      <c r="F207" s="52"/>
      <c r="G207" s="45"/>
    </row>
    <row r="208" spans="1:7" s="60" customFormat="1">
      <c r="A208" s="1" t="s">
        <v>48</v>
      </c>
      <c r="B208" s="3">
        <f>SUM(B4:B206)/2</f>
        <v>9941752714</v>
      </c>
      <c r="C208" s="3">
        <f>SUM(C4:C206)/2</f>
        <v>572667261</v>
      </c>
      <c r="D208" s="3">
        <f>SUM(D4:D206)/2</f>
        <v>98282011</v>
      </c>
      <c r="E208" s="3">
        <f>SUM(E4:E206)/2</f>
        <v>10419547</v>
      </c>
      <c r="F208" s="3">
        <f>SUM(F4:F206)/2</f>
        <v>10623121533</v>
      </c>
      <c r="G208" s="45"/>
    </row>
    <row r="211" spans="2:6">
      <c r="B211" s="50"/>
      <c r="C211" s="50"/>
      <c r="D211" s="50"/>
      <c r="E211" s="50"/>
      <c r="F211" s="50"/>
    </row>
  </sheetData>
  <phoneticPr fontId="0" type="noConversion"/>
  <printOptions horizontalCentered="1" gridLines="1" gridLinesSet="0"/>
  <pageMargins left="0.75" right="0.75" top="1.25" bottom="1" header="0.5" footer="0.5"/>
  <pageSetup scale="64" fitToHeight="4" orientation="portrait" horizontalDpi="300" r:id="rId1"/>
  <headerFooter alignWithMargins="0">
    <oddHeader xml:space="preserve">&amp;CUniversal Service Administrative Company
Historical Data: Support Amounts Claimed by ETCs Each Month -
January 1998 through June 2011
&amp;RAppendix LI06
4Q2011
Page &amp;P of &amp;N
</oddHeader>
    <oddFooter>&amp;LUSAC - Low Income Support Mechanism&amp;RAugust 2, 2011</oddFooter>
  </headerFooter>
  <rowBreaks count="2" manualBreakCount="2">
    <brk id="62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G17" sqref="G17"/>
    </sheetView>
  </sheetViews>
  <sheetFormatPr defaultRowHeight="12.75"/>
  <cols>
    <col min="1" max="1" width="57.42578125" bestFit="1" customWidth="1"/>
    <col min="2" max="2" width="13.7109375" bestFit="1" customWidth="1"/>
    <col min="3" max="3" width="12.42578125" bestFit="1" customWidth="1"/>
    <col min="4" max="4" width="11.28515625" bestFit="1" customWidth="1"/>
    <col min="5" max="5" width="11.140625" bestFit="1" customWidth="1"/>
    <col min="6" max="6" width="13.85546875" bestFit="1" customWidth="1"/>
  </cols>
  <sheetData>
    <row r="1" spans="1:6">
      <c r="A1" s="7" t="s">
        <v>143</v>
      </c>
      <c r="B1" s="8">
        <v>6641808310</v>
      </c>
      <c r="C1" s="8">
        <v>350602330</v>
      </c>
      <c r="D1" s="8">
        <v>53212232</v>
      </c>
      <c r="E1" s="9">
        <v>10419547</v>
      </c>
      <c r="F1" s="9">
        <f>SUM(B1:E1)</f>
        <v>7056042419</v>
      </c>
    </row>
    <row r="2" spans="1:6">
      <c r="A2" s="7" t="s">
        <v>144</v>
      </c>
      <c r="B2" s="8">
        <v>6446848231</v>
      </c>
      <c r="C2" s="8">
        <v>341099944</v>
      </c>
      <c r="D2" s="8">
        <v>51310417</v>
      </c>
      <c r="E2" s="9">
        <v>10419547</v>
      </c>
      <c r="F2" s="9">
        <f>SUM(B2:E2)</f>
        <v>6849678139</v>
      </c>
    </row>
    <row r="3" spans="1:6">
      <c r="A3" s="7" t="s">
        <v>145</v>
      </c>
      <c r="B3" s="10">
        <f>B1-B2</f>
        <v>194960079</v>
      </c>
      <c r="C3" s="10">
        <f>C1-C2</f>
        <v>9502386</v>
      </c>
      <c r="D3" s="10">
        <f>D1-D2</f>
        <v>1901815</v>
      </c>
      <c r="E3" s="10">
        <f>E1-E2</f>
        <v>0</v>
      </c>
      <c r="F3" s="10">
        <f>F1-F2</f>
        <v>206364280</v>
      </c>
    </row>
    <row r="5" spans="1:6">
      <c r="A5" s="11" t="s">
        <v>146</v>
      </c>
      <c r="B5" s="4">
        <v>64516892</v>
      </c>
      <c r="C5" s="4">
        <v>3190980</v>
      </c>
      <c r="D5" s="4">
        <v>618983</v>
      </c>
      <c r="E5" s="5">
        <v>0</v>
      </c>
      <c r="F5" s="3">
        <f>B5+C5+D5</f>
        <v>68326855</v>
      </c>
    </row>
    <row r="6" spans="1:6">
      <c r="A6" s="11" t="s">
        <v>147</v>
      </c>
      <c r="B6" s="4">
        <v>65546609</v>
      </c>
      <c r="C6" s="4">
        <v>3028387</v>
      </c>
      <c r="D6" s="4">
        <v>645398</v>
      </c>
      <c r="E6" s="5">
        <v>0</v>
      </c>
      <c r="F6" s="3">
        <f>B6+C6+D6</f>
        <v>69220394</v>
      </c>
    </row>
    <row r="7" spans="1:6">
      <c r="A7" s="11" t="s">
        <v>148</v>
      </c>
      <c r="B7" s="4">
        <v>65847796</v>
      </c>
      <c r="C7" s="4">
        <v>2886364</v>
      </c>
      <c r="D7" s="4">
        <v>601008</v>
      </c>
      <c r="E7" s="5">
        <v>0</v>
      </c>
      <c r="F7" s="3">
        <f>B7+C7+D7</f>
        <v>69335168</v>
      </c>
    </row>
    <row r="8" spans="1:6">
      <c r="A8" s="12" t="s">
        <v>149</v>
      </c>
      <c r="B8" s="13">
        <f>SUM(B5:B7)</f>
        <v>195911297</v>
      </c>
      <c r="C8" s="13">
        <f>SUM(C5:C7)</f>
        <v>9105731</v>
      </c>
      <c r="D8" s="13">
        <f>SUM(D5:D7)</f>
        <v>1865389</v>
      </c>
      <c r="E8" s="13">
        <f>SUM(E5:E7)</f>
        <v>0</v>
      </c>
      <c r="F8" s="13">
        <f>SUM(F5:F7)</f>
        <v>206882417</v>
      </c>
    </row>
    <row r="10" spans="1:6">
      <c r="A10" s="14" t="s">
        <v>150</v>
      </c>
      <c r="B10" s="15">
        <f>B3-B8</f>
        <v>-951218</v>
      </c>
      <c r="C10" s="15">
        <f>C3-C8</f>
        <v>396655</v>
      </c>
      <c r="D10" s="15">
        <f>D3-D8</f>
        <v>36426</v>
      </c>
      <c r="E10" s="15">
        <f>E3-E8</f>
        <v>0</v>
      </c>
      <c r="F10" s="15">
        <f>F3-F8</f>
        <v>-518137</v>
      </c>
    </row>
    <row r="11" spans="1:6">
      <c r="A11" s="16"/>
      <c r="B11" s="17"/>
      <c r="C11" s="17"/>
      <c r="D11" s="17"/>
      <c r="E11" s="17"/>
      <c r="F11" s="17"/>
    </row>
    <row r="12" spans="1:6">
      <c r="A12" s="18"/>
      <c r="B12" s="19"/>
      <c r="C12" s="19"/>
      <c r="D12" s="19"/>
      <c r="E12" s="19"/>
      <c r="F12" s="19"/>
    </row>
    <row r="13" spans="1:6">
      <c r="A13" s="20" t="s">
        <v>151</v>
      </c>
      <c r="B13" s="6">
        <v>783843061</v>
      </c>
      <c r="C13" s="6">
        <v>32339798</v>
      </c>
      <c r="D13" s="6">
        <v>8870904</v>
      </c>
      <c r="E13" s="6">
        <v>0</v>
      </c>
      <c r="F13" s="3">
        <v>825053763</v>
      </c>
    </row>
    <row r="14" spans="1:6">
      <c r="A14" s="20" t="s">
        <v>152</v>
      </c>
      <c r="B14" s="21">
        <v>784281011</v>
      </c>
      <c r="C14" s="21">
        <v>32337799</v>
      </c>
      <c r="D14" s="21">
        <v>8871256</v>
      </c>
      <c r="E14" s="21">
        <v>0</v>
      </c>
      <c r="F14" s="21">
        <v>825490066</v>
      </c>
    </row>
    <row r="15" spans="1:6">
      <c r="A15" s="22" t="s">
        <v>145</v>
      </c>
      <c r="B15" s="23">
        <f>B13-B14</f>
        <v>-437950</v>
      </c>
      <c r="C15" s="23">
        <f>C13-C14</f>
        <v>1999</v>
      </c>
      <c r="D15" s="23">
        <f>D13-D14</f>
        <v>-352</v>
      </c>
      <c r="E15" s="23">
        <f>E13-E14</f>
        <v>0</v>
      </c>
      <c r="F15" s="23">
        <f>F13-F14</f>
        <v>-436303</v>
      </c>
    </row>
    <row r="16" spans="1:6">
      <c r="A16" s="18"/>
      <c r="B16" s="19"/>
      <c r="C16" s="19"/>
      <c r="D16" s="19"/>
      <c r="E16" s="19"/>
      <c r="F16" s="19"/>
    </row>
    <row r="17" spans="1:6">
      <c r="A17" s="24" t="s">
        <v>153</v>
      </c>
      <c r="B17" s="6">
        <v>193413398</v>
      </c>
      <c r="C17" s="6">
        <v>9402135</v>
      </c>
      <c r="D17" s="6">
        <v>1873801</v>
      </c>
      <c r="E17" s="6">
        <v>0</v>
      </c>
      <c r="F17" s="3">
        <v>204689334</v>
      </c>
    </row>
    <row r="18" spans="1:6">
      <c r="A18" s="24" t="s">
        <v>154</v>
      </c>
      <c r="B18" s="21">
        <v>193926666</v>
      </c>
      <c r="C18" s="21">
        <v>9007479</v>
      </c>
      <c r="D18" s="21">
        <v>1837023</v>
      </c>
      <c r="E18" s="21">
        <v>0</v>
      </c>
      <c r="F18" s="21">
        <v>204771168</v>
      </c>
    </row>
    <row r="19" spans="1:6">
      <c r="A19" s="25" t="s">
        <v>155</v>
      </c>
      <c r="B19" s="26">
        <f>B17-B18</f>
        <v>-513268</v>
      </c>
      <c r="C19" s="26">
        <f>C17-C18</f>
        <v>394656</v>
      </c>
      <c r="D19" s="26">
        <f>D17-D18</f>
        <v>36778</v>
      </c>
      <c r="E19" s="26">
        <f>E17-E18</f>
        <v>0</v>
      </c>
      <c r="F19" s="26">
        <f>F17-F18</f>
        <v>-81834</v>
      </c>
    </row>
    <row r="20" spans="1:6">
      <c r="A20" s="18"/>
      <c r="B20" s="27"/>
      <c r="C20" s="27"/>
      <c r="D20" s="27"/>
      <c r="E20" s="27"/>
      <c r="F20" s="27"/>
    </row>
    <row r="21" spans="1:6">
      <c r="A21" s="28" t="s">
        <v>156</v>
      </c>
      <c r="B21" s="29">
        <f>B15+B19</f>
        <v>-951218</v>
      </c>
      <c r="C21" s="29">
        <f>C15+C19</f>
        <v>396655</v>
      </c>
      <c r="D21" s="29">
        <f>D15+D19</f>
        <v>36426</v>
      </c>
      <c r="E21" s="29">
        <f>E15+E19</f>
        <v>0</v>
      </c>
      <c r="F21" s="29">
        <f>F15+F19</f>
        <v>-518137</v>
      </c>
    </row>
    <row r="22" spans="1:6">
      <c r="A22" s="18"/>
      <c r="B22" s="27"/>
      <c r="C22" s="27"/>
      <c r="D22" s="27"/>
      <c r="E22" s="27"/>
      <c r="F22" s="27"/>
    </row>
    <row r="23" spans="1:6">
      <c r="A23" s="18"/>
      <c r="B23" s="27"/>
      <c r="C23" s="27"/>
      <c r="D23" s="27"/>
      <c r="E23" s="27"/>
      <c r="F23" s="27"/>
    </row>
    <row r="24" spans="1:6">
      <c r="A24" s="18"/>
      <c r="B24" s="27"/>
      <c r="C24" s="27"/>
      <c r="D24" s="27"/>
      <c r="E24" s="27"/>
      <c r="F24" s="27"/>
    </row>
    <row r="25" spans="1:6">
      <c r="A25" s="18"/>
      <c r="B25" s="27"/>
      <c r="C25" s="27"/>
      <c r="D25" s="27"/>
      <c r="E25" s="27"/>
      <c r="F25" s="27"/>
    </row>
    <row r="26" spans="1:6">
      <c r="A26" s="18"/>
      <c r="B26" s="27"/>
      <c r="C26" s="27"/>
      <c r="D26" s="27"/>
      <c r="E26" s="27"/>
      <c r="F26" s="27"/>
    </row>
    <row r="27" spans="1:6">
      <c r="A27" s="18" t="s">
        <v>157</v>
      </c>
      <c r="B27" s="27"/>
      <c r="C27" s="27"/>
      <c r="D27" s="27"/>
      <c r="E27" s="27"/>
      <c r="F27" s="27"/>
    </row>
    <row r="28" spans="1:6">
      <c r="A28" s="18" t="s">
        <v>158</v>
      </c>
      <c r="B28" s="30">
        <v>63381125</v>
      </c>
      <c r="C28" s="30">
        <v>3144679</v>
      </c>
      <c r="D28" s="30">
        <v>612893</v>
      </c>
      <c r="E28" s="30">
        <v>0</v>
      </c>
      <c r="F28" s="27">
        <f>SUM(B28:E28)</f>
        <v>67138697</v>
      </c>
    </row>
    <row r="29" spans="1:6">
      <c r="A29" s="18" t="s">
        <v>159</v>
      </c>
      <c r="B29" s="30">
        <v>64506158</v>
      </c>
      <c r="C29" s="30">
        <v>3195651</v>
      </c>
      <c r="D29" s="30">
        <v>543751</v>
      </c>
      <c r="E29" s="30">
        <v>0</v>
      </c>
      <c r="F29" s="27">
        <f>SUM(B29:E29)</f>
        <v>68245560</v>
      </c>
    </row>
    <row r="30" spans="1:6">
      <c r="A30" s="18" t="s">
        <v>160</v>
      </c>
      <c r="B30" s="30">
        <v>66788086</v>
      </c>
      <c r="C30" s="30">
        <v>3133250</v>
      </c>
      <c r="D30" s="30">
        <v>632360</v>
      </c>
      <c r="E30" s="30">
        <v>0</v>
      </c>
      <c r="F30" s="27">
        <f>SUM(B30:E30)</f>
        <v>70553696</v>
      </c>
    </row>
    <row r="31" spans="1:6">
      <c r="A31" s="31" t="s">
        <v>161</v>
      </c>
      <c r="B31" s="27">
        <f>SUM(B28:B30)</f>
        <v>194675369</v>
      </c>
      <c r="C31" s="27">
        <f>C28+C29+C30</f>
        <v>9473580</v>
      </c>
      <c r="D31" s="27">
        <f>D28+D29+D30</f>
        <v>1789004</v>
      </c>
      <c r="E31" s="27">
        <f>E28+E29+E30</f>
        <v>0</v>
      </c>
      <c r="F31" s="27">
        <f>SUM(B31:E31)</f>
        <v>205937953</v>
      </c>
    </row>
    <row r="32" spans="1:6">
      <c r="A32" s="18"/>
      <c r="B32" s="27"/>
      <c r="C32" s="27"/>
      <c r="D32" s="27"/>
      <c r="E32" s="27"/>
      <c r="F32" s="27"/>
    </row>
    <row r="33" spans="1:6">
      <c r="A33" s="32" t="s">
        <v>162</v>
      </c>
      <c r="B33" s="33">
        <v>195398029</v>
      </c>
      <c r="C33" s="33">
        <v>9500387</v>
      </c>
      <c r="D33" s="33">
        <v>1902167</v>
      </c>
      <c r="E33" s="33">
        <v>0</v>
      </c>
      <c r="F33" s="34">
        <f>SUM(B33:E33)</f>
        <v>206800583</v>
      </c>
    </row>
    <row r="34" spans="1:6">
      <c r="A34" s="20" t="s">
        <v>163</v>
      </c>
      <c r="B34" s="35">
        <v>-437950</v>
      </c>
      <c r="C34" s="35">
        <v>1999</v>
      </c>
      <c r="D34" s="35">
        <v>-352</v>
      </c>
      <c r="E34" s="35">
        <v>0</v>
      </c>
      <c r="F34" s="36">
        <f>SUM(B34:E34)</f>
        <v>-436303</v>
      </c>
    </row>
    <row r="35" spans="1:6">
      <c r="A35" s="37" t="s">
        <v>164</v>
      </c>
      <c r="B35" s="38">
        <f>SUM(B33:B34)</f>
        <v>194960079</v>
      </c>
      <c r="C35" s="38">
        <f>SUM(C33:C34)</f>
        <v>9502386</v>
      </c>
      <c r="D35" s="38">
        <f>SUM(D33:D34)</f>
        <v>1901815</v>
      </c>
      <c r="E35" s="38">
        <f>SUM(E33:E34)</f>
        <v>0</v>
      </c>
      <c r="F35" s="39">
        <f>SUM(B35:E35)</f>
        <v>206364280</v>
      </c>
    </row>
    <row r="36" spans="1:6">
      <c r="A36" s="18"/>
      <c r="B36" s="19"/>
      <c r="C36" s="19"/>
      <c r="D36" s="19"/>
      <c r="E36" s="19"/>
      <c r="F36" s="19"/>
    </row>
    <row r="37" spans="1:6">
      <c r="A37" s="40" t="s">
        <v>165</v>
      </c>
      <c r="B37" s="41">
        <f>B31-B35</f>
        <v>-284710</v>
      </c>
      <c r="C37" s="41">
        <f>C31-C35</f>
        <v>-28806</v>
      </c>
      <c r="D37" s="41">
        <f>D31-D35</f>
        <v>-112811</v>
      </c>
      <c r="E37" s="41">
        <f>E31-E35</f>
        <v>0</v>
      </c>
      <c r="F37" s="41">
        <f>F31-F35</f>
        <v>-426327</v>
      </c>
    </row>
    <row r="38" spans="1:6">
      <c r="A38" s="42"/>
      <c r="B38" s="19"/>
      <c r="C38" s="19"/>
      <c r="D38" s="19"/>
      <c r="E38" s="19"/>
      <c r="F38" s="19"/>
    </row>
    <row r="39" spans="1:6">
      <c r="A39" s="40" t="s">
        <v>166</v>
      </c>
      <c r="B39" s="43">
        <v>-284710</v>
      </c>
      <c r="C39" s="43">
        <v>-28806</v>
      </c>
      <c r="D39" s="43">
        <v>-112811</v>
      </c>
      <c r="E39" s="43">
        <v>0</v>
      </c>
      <c r="F39" s="43">
        <f>SUM(B39:E39)</f>
        <v>-426327</v>
      </c>
    </row>
    <row r="41" spans="1:6">
      <c r="A41" s="44" t="s">
        <v>167</v>
      </c>
      <c r="B41" s="45">
        <f>B35+B37</f>
        <v>194675369</v>
      </c>
      <c r="C41" s="45">
        <f>C35+C37</f>
        <v>9473580</v>
      </c>
      <c r="D41" s="45">
        <f>D35+D37</f>
        <v>1789004</v>
      </c>
      <c r="E41" s="45">
        <f>E35+E37</f>
        <v>0</v>
      </c>
      <c r="F41" s="45">
        <f>F35+F37</f>
        <v>205937953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LI06 Hx Data ETC Support</vt:lpstr>
      <vt:lpstr>Sheet1</vt:lpstr>
      <vt:lpstr>'LI06 Hx Data ETC Support'!Print_Area</vt:lpstr>
      <vt:lpstr>'LI06 Hx Data ETC Support'!Print_Titles</vt:lpstr>
    </vt:vector>
  </TitlesOfParts>
  <Company>USAC-NJ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dcarter</dc:creator>
  <cp:lastModifiedBy>tfoglia</cp:lastModifiedBy>
  <cp:lastPrinted>2011-04-12T22:21:30Z</cp:lastPrinted>
  <dcterms:created xsi:type="dcterms:W3CDTF">2001-10-30T22:03:55Z</dcterms:created>
  <dcterms:modified xsi:type="dcterms:W3CDTF">2011-07-22T18:29:57Z</dcterms:modified>
</cp:coreProperties>
</file>