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55" windowWidth="19260" windowHeight="5475"/>
  </bookViews>
  <sheets>
    <sheet name="M01 Budget 4Q2013" sheetId="1" r:id="rId1"/>
  </sheets>
  <definedNames>
    <definedName name="_xlnm.Print_Area" localSheetId="0">'M01 Budget 4Q2013'!$C$1:$K$129</definedName>
  </definedNames>
  <calcPr calcId="14562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K53" i="1" l="1"/>
  <c r="J127" i="1" l="1"/>
  <c r="J122" i="1"/>
  <c r="J129" i="1" s="1"/>
  <c r="J101" i="1"/>
  <c r="J96" i="1"/>
  <c r="J103" i="1" s="1"/>
  <c r="J76" i="1"/>
  <c r="J71" i="1"/>
  <c r="J78" i="1" s="1"/>
  <c r="J53" i="1"/>
  <c r="J55" i="1"/>
  <c r="J48" i="1"/>
  <c r="J27" i="1"/>
  <c r="J22" i="1"/>
  <c r="J29" i="1" s="1"/>
  <c r="I27" i="1" l="1"/>
  <c r="K27" i="1"/>
  <c r="H27" i="1"/>
  <c r="I127" i="1"/>
  <c r="I122" i="1"/>
  <c r="I129" i="1" s="1"/>
  <c r="I101" i="1"/>
  <c r="I96" i="1"/>
  <c r="I103" i="1" s="1"/>
  <c r="I76" i="1"/>
  <c r="I71" i="1"/>
  <c r="I78" i="1" s="1"/>
  <c r="I53" i="1"/>
  <c r="I48" i="1"/>
  <c r="I55" i="1" s="1"/>
  <c r="I22" i="1"/>
  <c r="I29" i="1" s="1"/>
  <c r="K127" i="1" l="1"/>
  <c r="H127" i="1"/>
  <c r="K122" i="1"/>
  <c r="K129" i="1" s="1"/>
  <c r="H122" i="1"/>
  <c r="H129" i="1" s="1"/>
  <c r="K101" i="1"/>
  <c r="H101" i="1"/>
  <c r="K96" i="1"/>
  <c r="K103" i="1" s="1"/>
  <c r="H96" i="1"/>
  <c r="H103" i="1" s="1"/>
  <c r="K76" i="1"/>
  <c r="H76" i="1"/>
  <c r="K71" i="1"/>
  <c r="K78" i="1" s="1"/>
  <c r="H71" i="1"/>
  <c r="H78" i="1" s="1"/>
  <c r="H53" i="1"/>
  <c r="K48" i="1"/>
  <c r="H48" i="1"/>
  <c r="H55" i="1" s="1"/>
  <c r="K22" i="1"/>
  <c r="H22" i="1"/>
  <c r="H29" i="1" s="1"/>
  <c r="K29" i="1" l="1"/>
  <c r="K55" i="1"/>
  <c r="C124" i="1" l="1"/>
  <c r="C109" i="1"/>
  <c r="C98" i="1"/>
  <c r="C84" i="1"/>
  <c r="C73" i="1"/>
  <c r="C61" i="1"/>
  <c r="C37" i="1"/>
  <c r="C50" i="1"/>
</calcChain>
</file>

<file path=xl/sharedStrings.xml><?xml version="1.0" encoding="utf-8"?>
<sst xmlns="http://schemas.openxmlformats.org/spreadsheetml/2006/main" count="120" uniqueCount="60">
  <si>
    <t>(stated in thousands)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</si>
  <si>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</si>
  <si>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</si>
  <si>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</si>
  <si>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</si>
  <si>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</si>
  <si>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</si>
  <si>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</si>
  <si>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</si>
  <si>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</si>
  <si>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</si>
  <si>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</si>
  <si>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</si>
  <si>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</si>
  <si>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</si>
  <si>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</si>
  <si>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</si>
  <si>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</si>
  <si>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</si>
  <si>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</si>
  <si>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</si>
  <si>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>Schools &amp; Libraries</t>
  </si>
  <si>
    <t>SL Program Operations (outside contractor)</t>
  </si>
  <si>
    <t>USAC Support - Allocation of Common Budget</t>
  </si>
  <si>
    <t>Professional Fees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</si>
  <si>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</si>
  <si>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</si>
  <si>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</si>
  <si>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</si>
  <si>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</si>
  <si>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</si>
  <si>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</si>
  <si>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</si>
  <si>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</si>
  <si>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</si>
  <si>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National Lifeline Accountability Database (Direct)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</si>
  <si>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</si>
  <si>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</si>
  <si>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</si>
  <si>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</si>
  <si>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</si>
  <si>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</si>
  <si>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</si>
  <si>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</si>
  <si>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</si>
  <si>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</si>
  <si>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</si>
  <si>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</si>
  <si>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Meetings &amp; Conferences</t>
  </si>
  <si>
    <t>Supplies, Equipment, Repairs, and Miscellaneous Total</t>
  </si>
  <si>
    <t>Printing &amp; Postage</t>
  </si>
  <si>
    <t>High Cost Capital Budget (Direct)</t>
  </si>
  <si>
    <t>Rural Health Care Capital Budget (Direct)</t>
  </si>
  <si>
    <t>SLD Modernization and Server Upgrades (Hardware &amp; Software)</t>
  </si>
  <si>
    <t>2nd</t>
  </si>
  <si>
    <t>Bank Fees</t>
  </si>
  <si>
    <t>4th Quarter Operating Budget:</t>
  </si>
  <si>
    <t>4th</t>
  </si>
  <si>
    <t>4th Quarter Capital Budget: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</si>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</sst>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44" fontId="9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2" borderId="0" applyNumberFormat="0" applyBorder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14" fillId="2" borderId="0" applyNumberFormat="0" applyBorder="0" applyAlignment="0"/>
    <xf numFmtId="4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6" applyNumberFormat="0" applyAlignment="0" applyProtection="0"/>
    <xf numFmtId="0" fontId="23" fillId="7" borderId="7" applyNumberFormat="0" applyAlignment="0" applyProtection="0"/>
    <xf numFmtId="0" fontId="24" fillId="7" borderId="6" applyNumberFormat="0" applyAlignment="0" applyProtection="0"/>
    <xf numFmtId="0" fontId="25" fillId="0" borderId="8" applyNumberFormat="0" applyFill="0" applyAlignment="0" applyProtection="0"/>
    <xf numFmtId="0" fontId="26" fillId="8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7" fillId="0" borderId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 applyNumberFormat="0" applyBorder="0" applyAlignment="0"/>
    <xf numFmtId="0" fontId="13" fillId="0" borderId="0" applyNumberFormat="0" applyBorder="0" applyAlignment="0"/>
    <xf numFmtId="0" fontId="2" fillId="0" borderId="0"/>
    <xf numFmtId="166" fontId="32" fillId="0" borderId="0"/>
    <xf numFmtId="167" fontId="32" fillId="0" borderId="0"/>
    <xf numFmtId="168" fontId="3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7" fillId="0" borderId="0" xfId="0" applyNumberFormat="1" applyFont="1"/>
    <xf numFmtId="165" fontId="0" fillId="0" borderId="0" xfId="0" applyNumberFormat="1"/>
    <xf numFmtId="0" fontId="5" fillId="0" borderId="0" xfId="0" applyFont="1"/>
    <xf numFmtId="0" fontId="0" fillId="0" borderId="0" xfId="0" applyBorder="1"/>
    <xf numFmtId="165" fontId="7" fillId="0" borderId="0" xfId="0" applyNumberFormat="1" applyFont="1" applyBorder="1"/>
    <xf numFmtId="0" fontId="7" fillId="0" borderId="0" xfId="0" applyFont="1"/>
    <xf numFmtId="164" fontId="7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4" fillId="0" borderId="0" xfId="0" applyNumberFormat="1" applyFont="1" applyAlignment="1">
      <alignment horizontal="center"/>
    </xf>
    <xf numFmtId="39" fontId="4" fillId="0" borderId="1" xfId="0" applyNumberFormat="1" applyFont="1" applyBorder="1" applyAlignment="1">
      <alignment horizontal="center"/>
    </xf>
    <xf numFmtId="39" fontId="0" fillId="0" borderId="0" xfId="1" applyNumberFormat="1" applyFont="1"/>
    <xf numFmtId="39" fontId="0" fillId="0" borderId="0" xfId="0" applyNumberFormat="1"/>
    <xf numFmtId="39" fontId="0" fillId="0" borderId="2" xfId="0" applyNumberFormat="1" applyBorder="1"/>
    <xf numFmtId="39" fontId="4" fillId="0" borderId="0" xfId="1" applyNumberFormat="1" applyFont="1"/>
    <xf numFmtId="39" fontId="4" fillId="0" borderId="0" xfId="0" applyNumberFormat="1" applyFont="1"/>
    <xf numFmtId="39" fontId="6" fillId="0" borderId="0" xfId="0" applyNumberFormat="1" applyFont="1" applyAlignment="1">
      <alignment horizontal="center"/>
    </xf>
    <xf numFmtId="39" fontId="7" fillId="0" borderId="0" xfId="0" applyNumberFormat="1" applyFont="1"/>
    <xf numFmtId="39" fontId="7" fillId="0" borderId="2" xfId="0" applyNumberFormat="1" applyFont="1" applyBorder="1"/>
    <xf numFmtId="39" fontId="0" fillId="0" borderId="0" xfId="0" applyNumberFormat="1" applyBorder="1"/>
    <xf numFmtId="39" fontId="8" fillId="0" borderId="0" xfId="0" applyNumberFormat="1" applyFont="1" applyBorder="1"/>
    <xf numFmtId="39" fontId="7" fillId="0" borderId="0" xfId="22" applyNumberFormat="1" applyFont="1"/>
    <xf numFmtId="39" fontId="7" fillId="0" borderId="0" xfId="17" applyNumberFormat="1"/>
    <xf numFmtId="39" fontId="7" fillId="0" borderId="2" xfId="17" applyNumberFormat="1" applyBorder="1"/>
    <xf numFmtId="0" fontId="7" fillId="0" borderId="0" xfId="17"/>
    <xf numFmtId="39" fontId="7" fillId="0" borderId="0" xfId="22" applyNumberFormat="1" applyFont="1"/>
    <xf numFmtId="39" fontId="7" fillId="0" borderId="0" xfId="17" applyNumberFormat="1"/>
    <xf numFmtId="39" fontId="7" fillId="0" borderId="2" xfId="17" applyNumberFormat="1" applyBorder="1"/>
    <xf numFmtId="39" fontId="4" fillId="0" borderId="0" xfId="17" applyNumberFormat="1" applyFont="1"/>
    <xf numFmtId="0" fontId="7" fillId="0" borderId="0" xfId="17"/>
    <xf numFmtId="39" fontId="7" fillId="0" borderId="0" xfId="22" applyNumberFormat="1" applyFont="1"/>
    <xf numFmtId="39" fontId="7" fillId="0" borderId="0" xfId="17" applyNumberFormat="1"/>
    <xf numFmtId="39" fontId="7" fillId="0" borderId="2" xfId="17" applyNumberFormat="1" applyBorder="1"/>
    <xf numFmtId="39" fontId="4" fillId="0" borderId="0" xfId="17" applyNumberFormat="1" applyFont="1"/>
    <xf numFmtId="0" fontId="7" fillId="0" borderId="0" xfId="17"/>
    <xf numFmtId="39" fontId="7" fillId="0" borderId="0" xfId="22" applyNumberFormat="1" applyFont="1"/>
    <xf numFmtId="39" fontId="7" fillId="0" borderId="0" xfId="17" applyNumberFormat="1"/>
    <xf numFmtId="39" fontId="7" fillId="0" borderId="2" xfId="17" applyNumberFormat="1" applyBorder="1"/>
    <xf numFmtId="39" fontId="4" fillId="0" borderId="0" xfId="22" applyNumberFormat="1" applyFont="1"/>
    <xf numFmtId="0" fontId="7" fillId="0" borderId="0" xfId="17"/>
    <xf numFmtId="39" fontId="7" fillId="0" borderId="0" xfId="22" applyNumberFormat="1" applyFont="1"/>
    <xf numFmtId="39" fontId="7" fillId="0" borderId="0" xfId="17" applyNumberFormat="1"/>
    <xf numFmtId="39" fontId="7" fillId="0" borderId="2" xfId="17" applyNumberFormat="1" applyBorder="1"/>
    <xf numFmtId="39" fontId="7" fillId="0" borderId="0" xfId="17" applyNumberFormat="1" applyFont="1"/>
    <xf numFmtId="39" fontId="7" fillId="0" borderId="2" xfId="17" applyNumberFormat="1" applyFont="1" applyBorder="1"/>
    <xf numFmtId="0" fontId="7" fillId="0" borderId="0" xfId="0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center"/>
    </xf>
    <xf numFmtId="39" fontId="0" fillId="0" borderId="0" xfId="1" applyNumberFormat="1" applyFont="1" applyFill="1"/>
    <xf numFmtId="39" fontId="0" fillId="0" borderId="2" xfId="0" applyNumberFormat="1" applyFill="1" applyBorder="1"/>
    <xf numFmtId="39" fontId="4" fillId="0" borderId="0" xfId="1" applyNumberFormat="1" applyFont="1" applyFill="1"/>
    <xf numFmtId="39" fontId="4" fillId="0" borderId="1" xfId="0" applyNumberFormat="1" applyFont="1" applyFill="1" applyBorder="1" applyAlignment="1">
      <alignment horizontal="center"/>
    </xf>
    <xf numFmtId="39" fontId="0" fillId="0" borderId="2" xfId="0" applyNumberFormat="1" applyBorder="1"/>
    <xf numFmtId="0" fontId="0" fillId="0" borderId="0" xfId="0"/>
    <xf numFmtId="0" fontId="0" fillId="0" borderId="0" xfId="0"/>
    <xf numFmtId="39" fontId="0" fillId="0" borderId="0" xfId="0" applyNumberFormat="1" applyFill="1"/>
    <xf numFmtId="39" fontId="4" fillId="0" borderId="0" xfId="0" applyNumberFormat="1" applyFont="1" applyFill="1" applyAlignment="1">
      <alignment horizontal="center"/>
    </xf>
    <xf numFmtId="39" fontId="0" fillId="0" borderId="0" xfId="0" applyNumberFormat="1"/>
    <xf numFmtId="39" fontId="4" fillId="0" borderId="0" xfId="0" applyNumberFormat="1" applyFont="1" applyFill="1"/>
    <xf numFmtId="39" fontId="4" fillId="0" borderId="0" xfId="0" applyNumberFormat="1" applyFont="1" applyAlignment="1">
      <alignment horizontal="center"/>
    </xf>
    <xf numFmtId="39" fontId="0" fillId="0" borderId="0" xfId="22" applyNumberFormat="1" applyFont="1"/>
    <xf numFmtId="39" fontId="4" fillId="0" borderId="1" xfId="0" applyNumberFormat="1" applyFont="1" applyBorder="1" applyAlignment="1">
      <alignment horizontal="center"/>
    </xf>
    <xf numFmtId="39" fontId="4" fillId="0" borderId="1" xfId="0" applyNumberFormat="1" applyFont="1" applyBorder="1" applyAlignment="1">
      <alignment horizontal="center"/>
    </xf>
    <xf numFmtId="39" fontId="0" fillId="0" borderId="0" xfId="22" applyNumberFormat="1" applyFont="1"/>
    <xf numFmtId="39" fontId="0" fillId="0" borderId="0" xfId="0" applyNumberFormat="1"/>
    <xf numFmtId="39" fontId="0" fillId="0" borderId="2" xfId="0" applyNumberFormat="1" applyBorder="1"/>
    <xf numFmtId="39" fontId="4" fillId="0" borderId="0" xfId="0" applyNumberFormat="1" applyFont="1"/>
    <xf numFmtId="0" fontId="0" fillId="0" borderId="0" xfId="0"/>
    <xf numFmtId="39" fontId="4" fillId="0" borderId="1" xfId="0" applyNumberFormat="1" applyFont="1" applyBorder="1" applyAlignment="1">
      <alignment horizontal="center"/>
    </xf>
    <xf numFmtId="39" fontId="0" fillId="0" borderId="0" xfId="22" applyNumberFormat="1" applyFont="1"/>
    <xf numFmtId="39" fontId="0" fillId="0" borderId="0" xfId="0" applyNumberFormat="1"/>
    <xf numFmtId="39" fontId="0" fillId="0" borderId="2" xfId="0" applyNumberFormat="1" applyBorder="1"/>
    <xf numFmtId="39" fontId="4" fillId="0" borderId="0" xfId="0" applyNumberFormat="1" applyFont="1"/>
    <xf numFmtId="0" fontId="0" fillId="0" borderId="0" xfId="0"/>
    <xf numFmtId="39" fontId="4" fillId="0" borderId="1" xfId="0" applyNumberFormat="1" applyFont="1" applyBorder="1" applyAlignment="1">
      <alignment horizontal="center"/>
    </xf>
    <xf numFmtId="39" fontId="0" fillId="0" borderId="0" xfId="22" applyNumberFormat="1" applyFont="1"/>
    <xf numFmtId="39" fontId="0" fillId="0" borderId="0" xfId="0" applyNumberFormat="1"/>
    <xf numFmtId="39" fontId="0" fillId="0" borderId="2" xfId="0" applyNumberFormat="1" applyBorder="1"/>
    <xf numFmtId="39" fontId="4" fillId="0" borderId="0" xfId="22" applyNumberFormat="1" applyFont="1"/>
    <xf numFmtId="0" fontId="0" fillId="0" borderId="0" xfId="0"/>
    <xf numFmtId="39" fontId="4" fillId="0" borderId="1" xfId="0" applyNumberFormat="1" applyFont="1" applyBorder="1" applyAlignment="1">
      <alignment horizontal="center"/>
    </xf>
    <xf numFmtId="39" fontId="0" fillId="0" borderId="0" xfId="0" applyNumberFormat="1"/>
    <xf numFmtId="39" fontId="0" fillId="0" borderId="2" xfId="0" applyNumberFormat="1" applyBorder="1"/>
    <xf numFmtId="39" fontId="4" fillId="0" borderId="0" xfId="0" applyNumberFormat="1" applyFont="1"/>
    <xf numFmtId="39" fontId="7" fillId="0" borderId="0" xfId="0" applyNumberFormat="1" applyFont="1"/>
    <xf numFmtId="39" fontId="7" fillId="0" borderId="2" xfId="0" applyNumberFormat="1" applyFont="1" applyBorder="1"/>
    <xf numFmtId="0" fontId="7" fillId="0" borderId="0" xfId="17"/>
    <xf numFmtId="39" fontId="8" fillId="0" borderId="0" xfId="0" applyNumberFormat="1" applyFont="1" applyFill="1" applyBorder="1"/>
    <xf numFmtId="39" fontId="0" fillId="0" borderId="0" xfId="0" applyNumberFormat="1" applyFill="1" applyBorder="1"/>
    <xf numFmtId="39" fontId="7" fillId="0" borderId="0" xfId="0" applyNumberFormat="1" applyFont="1" applyFill="1"/>
    <xf numFmtId="39" fontId="6" fillId="0" borderId="0" xfId="0" applyNumberFormat="1" applyFont="1" applyFill="1" applyAlignment="1">
      <alignment horizontal="center"/>
    </xf>
    <xf numFmtId="39" fontId="7" fillId="0" borderId="2" xfId="0" applyNumberFormat="1" applyFont="1" applyFill="1" applyBorder="1"/>
  </cellXfs>
  <cellStyles count="108">
    <cellStyle name="20% - Accent1" xfId="40" builtinId="30" customBuiltin="1"/>
    <cellStyle name="20% - Accent1 2" xfId="89"/>
    <cellStyle name="20% - Accent2" xfId="44" builtinId="34" customBuiltin="1"/>
    <cellStyle name="20% - Accent2 2" xfId="91"/>
    <cellStyle name="20% - Accent3" xfId="48" builtinId="38" customBuiltin="1"/>
    <cellStyle name="20% - Accent3 2" xfId="93"/>
    <cellStyle name="20% - Accent4" xfId="52" builtinId="42" customBuiltin="1"/>
    <cellStyle name="20% - Accent4 2" xfId="95"/>
    <cellStyle name="20% - Accent5" xfId="56" builtinId="46" customBuiltin="1"/>
    <cellStyle name="20% - Accent5 2" xfId="97"/>
    <cellStyle name="20% - Accent6" xfId="60" builtinId="50" customBuiltin="1"/>
    <cellStyle name="20% - Accent6 2" xfId="99"/>
    <cellStyle name="40% - Accent1" xfId="41" builtinId="31" customBuiltin="1"/>
    <cellStyle name="40% - Accent1 2" xfId="90"/>
    <cellStyle name="40% - Accent2" xfId="45" builtinId="35" customBuiltin="1"/>
    <cellStyle name="40% - Accent2 2" xfId="92"/>
    <cellStyle name="40% - Accent3" xfId="49" builtinId="39" customBuiltin="1"/>
    <cellStyle name="40% - Accent3 2" xfId="94"/>
    <cellStyle name="40% - Accent4" xfId="53" builtinId="43" customBuiltin="1"/>
    <cellStyle name="40% - Accent4 2" xfId="96"/>
    <cellStyle name="40% - Accent5" xfId="57" builtinId="47" customBuiltin="1"/>
    <cellStyle name="40% - Accent5 2" xfId="98"/>
    <cellStyle name="40% - Accent6" xfId="61" builtinId="51" customBuiltin="1"/>
    <cellStyle name="40% - Accent6 2" xfId="100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 2" xfId="3"/>
    <cellStyle name="Comma 3" xfId="12"/>
    <cellStyle name="Comma 3 2" xfId="72"/>
    <cellStyle name="Comma 3 3" xfId="103"/>
    <cellStyle name="Comma 4" xfId="64"/>
    <cellStyle name="Comma 5" xfId="83"/>
    <cellStyle name="Currency" xfId="1" builtinId="4"/>
    <cellStyle name="Currency 2" xfId="16"/>
    <cellStyle name="Currency 2 2" xfId="67"/>
    <cellStyle name="Currency 2 3" xfId="86"/>
    <cellStyle name="Currency 3" xfId="10"/>
    <cellStyle name="Currency 3 2" xfId="74"/>
    <cellStyle name="Currency 3 3" xfId="105"/>
    <cellStyle name="Currency 4" xfId="22"/>
    <cellStyle name="Currency 5" xfId="66"/>
    <cellStyle name="Currency 6" xfId="85"/>
    <cellStyle name="Explanatory Text" xfId="37" builtinId="53" customBuiltin="1"/>
    <cellStyle name="FRxAmtStyle" xfId="78"/>
    <cellStyle name="FRxCurrStyle" xfId="79"/>
    <cellStyle name="FRxPcntStyle" xfId="80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2" xfId="2"/>
    <cellStyle name="Normal 2 2" xfId="17"/>
    <cellStyle name="Normal 2 2 2" xfId="18"/>
    <cellStyle name="Normal 2 3" xfId="21"/>
    <cellStyle name="Normal 2 3 2" xfId="68"/>
    <cellStyle name="Normal 2 3 3" xfId="87"/>
    <cellStyle name="Normal 2 4" xfId="14"/>
    <cellStyle name="Normal 3" xfId="19"/>
    <cellStyle name="Normal 3 2" xfId="20"/>
    <cellStyle name="Normal 3 3" xfId="77"/>
    <cellStyle name="Normal 3 3 2" xfId="106"/>
    <cellStyle name="Normal 4" xfId="13"/>
    <cellStyle name="Normal 4 2" xfId="81"/>
    <cellStyle name="Normal 4 2 2" xfId="107"/>
    <cellStyle name="Normal 4 3" xfId="71"/>
    <cellStyle name="Normal 4 4" xfId="102"/>
    <cellStyle name="Normal 5" xfId="70"/>
    <cellStyle name="Normal 5 2" xfId="101"/>
    <cellStyle name="Normal 6" xfId="63"/>
    <cellStyle name="Normal 7" xfId="82"/>
    <cellStyle name="Note 2" xfId="69"/>
    <cellStyle name="Note 3" xfId="88"/>
    <cellStyle name="Output" xfId="32" builtinId="21" customBuiltin="1"/>
    <cellStyle name="Percent 2" xfId="4"/>
    <cellStyle name="Percent 3" xfId="11"/>
    <cellStyle name="Percent 3 2" xfId="73"/>
    <cellStyle name="Percent 3 3" xfId="104"/>
    <cellStyle name="Percent 4" xfId="65"/>
    <cellStyle name="Percent 5" xfId="84"/>
    <cellStyle name="STYLE1" xfId="5"/>
    <cellStyle name="STYLE2" xfId="6"/>
    <cellStyle name="STYLE3" xfId="7"/>
    <cellStyle name="STYLE4" xfId="8"/>
    <cellStyle name="STYLE4 2" xfId="75"/>
    <cellStyle name="STYLE5" xfId="9"/>
    <cellStyle name="STYLE5 2" xfId="76"/>
    <cellStyle name="STYLE6" xfId="15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139"/>
  <sheetViews>
    <sheetView tabSelected="1" zoomScaleNormal="100" zoomScaleSheetLayoutView="110" workbookViewId="0">
      <selection activeCell="N9" sqref="N9"/>
    </sheetView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10" width="18.85546875" style="18" hidden="1" customWidth="1"/>
    <col min="11" max="11" width="18.85546875" style="62" bestFit="1" customWidth="1"/>
  </cols>
  <sheetData>
    <row r="2" spans="3:11" ht="15" customHeight="1" x14ac:dyDescent="0.25">
      <c r="C2" s="52" t="s">
        <v>12</v>
      </c>
      <c r="D2" s="52"/>
      <c r="E2" s="52"/>
      <c r="F2" s="52"/>
      <c r="G2" s="52"/>
      <c r="H2" s="52"/>
      <c r="I2" s="52"/>
      <c r="J2" s="52"/>
      <c r="K2" s="52"/>
    </row>
    <row r="3" spans="3:11" ht="12" customHeight="1" x14ac:dyDescent="0.2">
      <c r="C3" s="53" t="s">
        <v>0</v>
      </c>
      <c r="D3" s="53"/>
      <c r="E3" s="53"/>
      <c r="F3" s="53"/>
      <c r="G3" s="53"/>
      <c r="H3" s="53"/>
      <c r="I3" s="53"/>
      <c r="J3" s="53"/>
      <c r="K3" s="53"/>
    </row>
    <row r="4" spans="3:11" ht="12" customHeight="1" x14ac:dyDescent="0.2">
      <c r="H4" s="15" t="s">
        <v>29</v>
      </c>
      <c r="I4" s="15" t="s">
        <v>54</v>
      </c>
      <c r="J4" s="66" t="s">
        <v>59</v>
      </c>
      <c r="K4" s="63" t="s">
        <v>57</v>
      </c>
    </row>
    <row r="5" spans="3:11" ht="12" customHeight="1" thickBot="1" x14ac:dyDescent="0.25">
      <c r="C5" s="8" t="s">
        <v>56</v>
      </c>
      <c r="H5" s="16" t="s">
        <v>1</v>
      </c>
      <c r="I5" s="16" t="s">
        <v>1</v>
      </c>
      <c r="J5" s="68" t="s">
        <v>1</v>
      </c>
      <c r="K5" s="58" t="s">
        <v>1</v>
      </c>
    </row>
    <row r="6" spans="3:11" ht="12" customHeight="1" x14ac:dyDescent="0.2">
      <c r="C6" t="s">
        <v>13</v>
      </c>
      <c r="F6" s="2"/>
      <c r="G6" s="2"/>
      <c r="H6" s="17">
        <v>6392.92</v>
      </c>
      <c r="I6" s="27">
        <v>6450.37</v>
      </c>
      <c r="J6" s="67">
        <v>6476.03</v>
      </c>
      <c r="K6" s="55">
        <v>6521.01</v>
      </c>
    </row>
    <row r="7" spans="3:11" ht="12" customHeight="1" x14ac:dyDescent="0.2">
      <c r="C7" t="s">
        <v>3</v>
      </c>
      <c r="H7" s="18">
        <v>257.32</v>
      </c>
      <c r="I7" s="28">
        <v>256.02</v>
      </c>
      <c r="J7" s="64">
        <v>288.77999999999997</v>
      </c>
      <c r="K7" s="62">
        <v>230.57</v>
      </c>
    </row>
    <row r="8" spans="3:11" ht="12" customHeight="1" x14ac:dyDescent="0.2">
      <c r="C8" t="s">
        <v>2</v>
      </c>
      <c r="H8" s="18">
        <v>65.349999999999994</v>
      </c>
      <c r="I8" s="28">
        <v>99.18</v>
      </c>
      <c r="J8" s="64">
        <v>64.55</v>
      </c>
      <c r="K8" s="62">
        <v>86.03</v>
      </c>
    </row>
    <row r="9" spans="3:11" ht="12" customHeight="1" x14ac:dyDescent="0.2">
      <c r="C9" s="11" t="s">
        <v>48</v>
      </c>
      <c r="H9" s="18">
        <v>13.54</v>
      </c>
      <c r="I9" s="28">
        <v>16.649999999999999</v>
      </c>
      <c r="J9" s="64">
        <v>24.02</v>
      </c>
      <c r="K9" s="55">
        <v>49.2</v>
      </c>
    </row>
    <row r="10" spans="3:11" ht="12" customHeight="1" x14ac:dyDescent="0.2">
      <c r="C10" t="s">
        <v>10</v>
      </c>
      <c r="H10" s="18">
        <v>772.75</v>
      </c>
      <c r="I10" s="28">
        <v>1000.32</v>
      </c>
      <c r="J10" s="64">
        <v>770.78</v>
      </c>
      <c r="K10" s="62">
        <v>796.82</v>
      </c>
    </row>
    <row r="11" spans="3:11" ht="12" customHeight="1" x14ac:dyDescent="0.2">
      <c r="C11" s="11" t="s">
        <v>28</v>
      </c>
      <c r="H11" s="18">
        <v>61.57</v>
      </c>
      <c r="I11" s="28">
        <v>61.57</v>
      </c>
      <c r="J11" s="64">
        <v>55.78</v>
      </c>
      <c r="K11" s="62">
        <v>55.78</v>
      </c>
    </row>
    <row r="12" spans="3:11" ht="12" customHeight="1" x14ac:dyDescent="0.2">
      <c r="C12" s="11" t="s">
        <v>49</v>
      </c>
      <c r="H12" s="18">
        <v>564.32000000000005</v>
      </c>
      <c r="I12" s="28">
        <v>536.92999999999995</v>
      </c>
      <c r="J12" s="64">
        <v>481.73</v>
      </c>
      <c r="K12" s="55">
        <v>374.43</v>
      </c>
    </row>
    <row r="13" spans="3:11" ht="12" customHeight="1" x14ac:dyDescent="0.2">
      <c r="C13" s="11" t="s">
        <v>50</v>
      </c>
      <c r="H13" s="18">
        <v>32.549999999999997</v>
      </c>
      <c r="I13" s="28">
        <v>46.52</v>
      </c>
      <c r="J13" s="64">
        <v>31.88</v>
      </c>
      <c r="K13" s="62">
        <v>34.79</v>
      </c>
    </row>
    <row r="14" spans="3:11" ht="12" customHeight="1" x14ac:dyDescent="0.2">
      <c r="C14" t="s">
        <v>25</v>
      </c>
      <c r="H14" s="18">
        <v>36.119999999999997</v>
      </c>
      <c r="I14" s="28">
        <v>44.75</v>
      </c>
      <c r="J14" s="64">
        <v>45.07</v>
      </c>
      <c r="K14" s="62">
        <v>45.07</v>
      </c>
    </row>
    <row r="15" spans="3:11" ht="12" customHeight="1" x14ac:dyDescent="0.2">
      <c r="C15" t="s">
        <v>5</v>
      </c>
      <c r="H15" s="18">
        <v>375</v>
      </c>
      <c r="I15" s="28">
        <v>375</v>
      </c>
      <c r="J15" s="64">
        <v>375</v>
      </c>
      <c r="K15" s="62">
        <v>375</v>
      </c>
    </row>
    <row r="16" spans="3:11" ht="12" customHeight="1" x14ac:dyDescent="0.2">
      <c r="C16" t="s">
        <v>4</v>
      </c>
      <c r="H16" s="18">
        <v>22.58</v>
      </c>
      <c r="I16" s="28">
        <v>24.56</v>
      </c>
      <c r="J16" s="64">
        <v>39.799999999999997</v>
      </c>
      <c r="K16" s="62">
        <v>20.27</v>
      </c>
    </row>
    <row r="17" spans="3:11" ht="12" customHeight="1" x14ac:dyDescent="0.2">
      <c r="C17" s="51" t="s">
        <v>55</v>
      </c>
      <c r="H17" s="18">
        <v>0</v>
      </c>
      <c r="I17" s="18">
        <v>0</v>
      </c>
      <c r="J17" s="64">
        <v>750</v>
      </c>
      <c r="K17" s="62">
        <v>750</v>
      </c>
    </row>
    <row r="18" spans="3:11" ht="12" customHeight="1" x14ac:dyDescent="0.2">
      <c r="C18" t="s">
        <v>6</v>
      </c>
      <c r="H18" s="18">
        <v>979.59</v>
      </c>
      <c r="I18" s="28">
        <v>979.7</v>
      </c>
      <c r="J18" s="64">
        <v>977.29</v>
      </c>
      <c r="K18" s="62">
        <v>1045.49</v>
      </c>
    </row>
    <row r="19" spans="3:11" ht="12" customHeight="1" x14ac:dyDescent="0.2">
      <c r="C19" t="s">
        <v>11</v>
      </c>
      <c r="H19" s="18">
        <v>623.9</v>
      </c>
      <c r="I19" s="28">
        <v>1410.5</v>
      </c>
      <c r="J19" s="64">
        <v>1812.2</v>
      </c>
      <c r="K19" s="62">
        <v>353.3</v>
      </c>
    </row>
    <row r="20" spans="3:11" ht="12" customHeight="1" x14ac:dyDescent="0.2">
      <c r="C20" t="s">
        <v>24</v>
      </c>
      <c r="H20" s="18">
        <v>985.76</v>
      </c>
      <c r="I20" s="28">
        <v>822.81</v>
      </c>
      <c r="J20" s="64">
        <v>442.71</v>
      </c>
      <c r="K20" s="62">
        <v>434.82</v>
      </c>
    </row>
    <row r="21" spans="3:11" ht="12" customHeight="1" x14ac:dyDescent="0.2">
      <c r="C21" t="s">
        <v>26</v>
      </c>
      <c r="H21" s="19">
        <v>-42.17</v>
      </c>
      <c r="I21" s="29">
        <v>-46.58</v>
      </c>
      <c r="J21" s="59">
        <v>-42.01</v>
      </c>
      <c r="K21" s="56">
        <v>-42.63</v>
      </c>
    </row>
    <row r="22" spans="3:11" ht="12" customHeight="1" x14ac:dyDescent="0.2">
      <c r="H22" s="20">
        <f>SUM(H6:H21)</f>
        <v>11141.1</v>
      </c>
      <c r="I22" s="20">
        <f>SUM(I6:I21)</f>
        <v>12078.3</v>
      </c>
      <c r="J22" s="20">
        <f>SUM(J6:J21)</f>
        <v>12593.609999999999</v>
      </c>
      <c r="K22" s="57">
        <f>SUM(K6:K21)</f>
        <v>11129.949999999999</v>
      </c>
    </row>
    <row r="23" spans="3:11" ht="12" customHeight="1" x14ac:dyDescent="0.2">
      <c r="C23" t="s">
        <v>7</v>
      </c>
      <c r="D23" s="3" t="s">
        <v>31</v>
      </c>
      <c r="J23" s="61"/>
    </row>
    <row r="24" spans="3:11" ht="12" customHeight="1" x14ac:dyDescent="0.2">
      <c r="D24" s="3"/>
      <c r="J24" s="61"/>
    </row>
    <row r="25" spans="3:11" ht="12" customHeight="1" x14ac:dyDescent="0.2">
      <c r="C25" s="8" t="s">
        <v>58</v>
      </c>
      <c r="D25" s="3"/>
      <c r="J25" s="61"/>
    </row>
    <row r="26" spans="3:11" ht="12" customHeight="1" x14ac:dyDescent="0.2">
      <c r="C26" s="11" t="s">
        <v>30</v>
      </c>
      <c r="D26" s="3"/>
      <c r="H26" s="19">
        <v>556.6</v>
      </c>
      <c r="I26" s="48">
        <v>4946</v>
      </c>
      <c r="J26" s="59">
        <v>1544</v>
      </c>
      <c r="K26" s="56">
        <v>1544</v>
      </c>
    </row>
    <row r="27" spans="3:11" ht="12" customHeight="1" x14ac:dyDescent="0.2">
      <c r="C27" s="11"/>
      <c r="D27" s="3" t="s">
        <v>32</v>
      </c>
      <c r="H27" s="21">
        <f>SUM(H26)</f>
        <v>556.6</v>
      </c>
      <c r="I27" s="21">
        <f t="shared" ref="I27:K27" si="0">SUM(I26)</f>
        <v>4946</v>
      </c>
      <c r="J27" s="90">
        <f t="shared" si="0"/>
        <v>1544</v>
      </c>
      <c r="K27" s="65">
        <f t="shared" si="0"/>
        <v>1544</v>
      </c>
    </row>
    <row r="28" spans="3:11" ht="12" customHeight="1" x14ac:dyDescent="0.2">
      <c r="C28" s="11"/>
      <c r="D28" s="3"/>
      <c r="J28" s="61"/>
    </row>
    <row r="29" spans="3:11" ht="12" customHeight="1" x14ac:dyDescent="0.2">
      <c r="C29" s="11"/>
      <c r="D29" s="3" t="s">
        <v>33</v>
      </c>
      <c r="H29" s="21">
        <f>SUM(H22,H26)</f>
        <v>11697.7</v>
      </c>
      <c r="I29" s="21">
        <f>SUM(I22,I26)</f>
        <v>17024.3</v>
      </c>
      <c r="J29" s="90">
        <f>SUM(J22,J26)</f>
        <v>14137.609999999999</v>
      </c>
      <c r="K29" s="65">
        <f>SUM(K22,K27)</f>
        <v>12673.949999999999</v>
      </c>
    </row>
    <row r="30" spans="3:11" ht="12" customHeight="1" x14ac:dyDescent="0.2">
      <c r="C30" s="11"/>
      <c r="D30" s="3"/>
    </row>
    <row r="31" spans="3:11" ht="12" customHeight="1" x14ac:dyDescent="0.2">
      <c r="D31" s="3" t="s">
        <v>9</v>
      </c>
    </row>
    <row r="32" spans="3:11" ht="12" customHeight="1" x14ac:dyDescent="0.2">
      <c r="D32" s="3"/>
    </row>
    <row r="33" spans="3:11" ht="12" customHeight="1" x14ac:dyDescent="0.2">
      <c r="D33" s="3"/>
    </row>
    <row r="34" spans="3:11" ht="15" customHeight="1" x14ac:dyDescent="0.25">
      <c r="C34" s="54" t="s">
        <v>27</v>
      </c>
      <c r="D34" s="54"/>
      <c r="E34" s="54"/>
      <c r="F34" s="54"/>
      <c r="G34" s="54"/>
      <c r="H34" s="54"/>
      <c r="I34" s="54"/>
      <c r="J34" s="54"/>
      <c r="K34" s="54"/>
    </row>
    <row r="35" spans="3:11" ht="12" customHeight="1" x14ac:dyDescent="0.2">
      <c r="C35" s="53" t="s">
        <v>0</v>
      </c>
      <c r="D35" s="53"/>
      <c r="E35" s="53"/>
      <c r="F35" s="53"/>
      <c r="G35" s="53"/>
      <c r="H35" s="53"/>
      <c r="I35" s="53"/>
      <c r="J35" s="53"/>
      <c r="K35" s="53"/>
    </row>
    <row r="36" spans="3:11" ht="12" customHeight="1" x14ac:dyDescent="0.2"/>
    <row r="37" spans="3:11" ht="12" customHeight="1" thickBot="1" x14ac:dyDescent="0.25">
      <c r="C37" s="8" t="str">
        <f>C5</f>
        <v>4th Quarter Operating Budget:</v>
      </c>
      <c r="G37" s="5"/>
      <c r="H37" s="16" t="s">
        <v>17</v>
      </c>
      <c r="I37" s="16" t="s">
        <v>17</v>
      </c>
      <c r="J37" s="69" t="s">
        <v>17</v>
      </c>
      <c r="K37" s="58" t="s">
        <v>17</v>
      </c>
    </row>
    <row r="38" spans="3:11" ht="12" customHeight="1" x14ac:dyDescent="0.2">
      <c r="C38" t="s">
        <v>13</v>
      </c>
      <c r="H38" s="17">
        <v>781.36</v>
      </c>
      <c r="I38" s="31">
        <v>788.28</v>
      </c>
      <c r="J38" s="70">
        <v>791.24</v>
      </c>
      <c r="K38" s="55">
        <v>896.84</v>
      </c>
    </row>
    <row r="39" spans="3:11" ht="12" customHeight="1" x14ac:dyDescent="0.2">
      <c r="C39" t="s">
        <v>3</v>
      </c>
      <c r="H39" s="18">
        <v>8.34</v>
      </c>
      <c r="I39" s="32">
        <v>11.09</v>
      </c>
      <c r="J39" s="71">
        <v>9.93</v>
      </c>
      <c r="K39" s="62">
        <v>7.33</v>
      </c>
    </row>
    <row r="40" spans="3:11" ht="12" customHeight="1" x14ac:dyDescent="0.2">
      <c r="C40" t="s">
        <v>2</v>
      </c>
      <c r="H40" s="18">
        <v>5.73</v>
      </c>
      <c r="I40" s="32">
        <v>26.68</v>
      </c>
      <c r="J40" s="71">
        <v>33.29</v>
      </c>
      <c r="K40" s="62">
        <v>14.16</v>
      </c>
    </row>
    <row r="41" spans="3:11" ht="12" customHeight="1" x14ac:dyDescent="0.2">
      <c r="C41" s="11" t="s">
        <v>48</v>
      </c>
      <c r="H41" s="18">
        <v>6.29</v>
      </c>
      <c r="I41" s="32">
        <v>3</v>
      </c>
      <c r="J41" s="71">
        <v>2.5099999999999998</v>
      </c>
      <c r="K41" s="62">
        <v>2.36</v>
      </c>
    </row>
    <row r="42" spans="3:11" ht="12" customHeight="1" x14ac:dyDescent="0.2">
      <c r="C42" s="11" t="s">
        <v>49</v>
      </c>
      <c r="H42" s="18">
        <v>10.77</v>
      </c>
      <c r="I42" s="32">
        <v>0.53</v>
      </c>
      <c r="J42" s="71">
        <v>0.63</v>
      </c>
      <c r="K42" s="62">
        <v>0.5</v>
      </c>
    </row>
    <row r="43" spans="3:11" ht="12" customHeight="1" x14ac:dyDescent="0.2">
      <c r="C43" s="11" t="s">
        <v>50</v>
      </c>
      <c r="H43" s="18">
        <v>1.25</v>
      </c>
      <c r="I43" s="32">
        <v>1.25</v>
      </c>
      <c r="J43" s="71">
        <v>1.25</v>
      </c>
      <c r="K43" s="62">
        <v>1.25</v>
      </c>
    </row>
    <row r="44" spans="3:11" ht="12" customHeight="1" x14ac:dyDescent="0.2">
      <c r="C44" t="s">
        <v>8</v>
      </c>
      <c r="F44" s="1"/>
      <c r="H44" s="18">
        <v>54.68</v>
      </c>
      <c r="I44" s="32">
        <v>149.52000000000001</v>
      </c>
      <c r="J44" s="71">
        <v>113.33</v>
      </c>
      <c r="K44" s="62">
        <v>78.14</v>
      </c>
    </row>
    <row r="45" spans="3:11" ht="12" customHeight="1" x14ac:dyDescent="0.2">
      <c r="C45" t="s">
        <v>24</v>
      </c>
      <c r="H45" s="18">
        <v>2350</v>
      </c>
      <c r="I45" s="32">
        <v>250</v>
      </c>
      <c r="J45" s="71">
        <v>250</v>
      </c>
      <c r="K45" s="62">
        <v>250</v>
      </c>
    </row>
    <row r="46" spans="3:11" ht="12" customHeight="1" x14ac:dyDescent="0.2">
      <c r="C46" t="s">
        <v>11</v>
      </c>
      <c r="H46" s="18">
        <v>1368.14</v>
      </c>
      <c r="I46" s="32">
        <v>1677.14</v>
      </c>
      <c r="J46" s="71">
        <v>2604.14</v>
      </c>
      <c r="K46" s="62">
        <v>1368.1399999999999</v>
      </c>
    </row>
    <row r="47" spans="3:11" ht="12" customHeight="1" x14ac:dyDescent="0.2">
      <c r="C47" t="s">
        <v>23</v>
      </c>
      <c r="H47" s="19">
        <v>3034.84</v>
      </c>
      <c r="I47" s="33">
        <v>3290.13</v>
      </c>
      <c r="J47" s="72">
        <v>3430.5</v>
      </c>
      <c r="K47" s="56">
        <v>3031.8</v>
      </c>
    </row>
    <row r="48" spans="3:11" ht="12" customHeight="1" x14ac:dyDescent="0.2">
      <c r="C48" s="3" t="s">
        <v>34</v>
      </c>
      <c r="F48" s="1"/>
      <c r="H48" s="20">
        <f>SUM(H38:H47)</f>
        <v>7621.4000000000005</v>
      </c>
      <c r="I48" s="20">
        <f>SUM(I38:I47)</f>
        <v>6197.62</v>
      </c>
      <c r="J48" s="20">
        <f>SUM(J38:J47)</f>
        <v>7236.82</v>
      </c>
      <c r="K48" s="57">
        <f>SUM(K38:K47)</f>
        <v>5650.52</v>
      </c>
    </row>
    <row r="49" spans="3:11" ht="12" customHeight="1" x14ac:dyDescent="0.2">
      <c r="C49" s="3"/>
      <c r="F49" s="1"/>
      <c r="H49" s="21"/>
      <c r="I49" s="34"/>
      <c r="J49" s="73"/>
      <c r="K49" s="65"/>
    </row>
    <row r="50" spans="3:11" ht="12" customHeight="1" x14ac:dyDescent="0.2">
      <c r="C50" s="8" t="str">
        <f>C25</f>
        <v>4th Quarter Capital Budget:</v>
      </c>
      <c r="D50" s="3"/>
      <c r="I50" s="30"/>
      <c r="J50" s="60"/>
    </row>
    <row r="51" spans="3:11" ht="12" customHeight="1" x14ac:dyDescent="0.2">
      <c r="C51" s="11" t="s">
        <v>51</v>
      </c>
      <c r="D51" s="3"/>
      <c r="H51" s="18">
        <v>0</v>
      </c>
      <c r="I51" s="32">
        <v>0</v>
      </c>
      <c r="J51" s="71">
        <v>0</v>
      </c>
      <c r="K51" s="62">
        <v>0</v>
      </c>
    </row>
    <row r="52" spans="3:11" ht="12" customHeight="1" x14ac:dyDescent="0.2">
      <c r="C52" s="11" t="s">
        <v>36</v>
      </c>
      <c r="D52" s="3"/>
      <c r="H52" s="48">
        <v>151.62</v>
      </c>
      <c r="I52" s="33">
        <v>1347.29</v>
      </c>
      <c r="J52" s="72">
        <v>420.59</v>
      </c>
      <c r="K52" s="56">
        <v>420.59</v>
      </c>
    </row>
    <row r="53" spans="3:11" ht="12" customHeight="1" x14ac:dyDescent="0.2">
      <c r="C53" s="3" t="s">
        <v>37</v>
      </c>
      <c r="D53" s="3"/>
      <c r="H53" s="21">
        <f>SUM(H51:H52)</f>
        <v>151.62</v>
      </c>
      <c r="I53" s="21">
        <f>SUM(I51:I52)</f>
        <v>1347.29</v>
      </c>
      <c r="J53" s="90">
        <f>SUM(J51:J52)</f>
        <v>420.59</v>
      </c>
      <c r="K53" s="65">
        <f>SUM(K51:K52)</f>
        <v>420.59</v>
      </c>
    </row>
    <row r="54" spans="3:11" ht="12" customHeight="1" x14ac:dyDescent="0.2">
      <c r="C54" s="11"/>
      <c r="D54" s="3"/>
      <c r="I54" s="30"/>
      <c r="J54" s="93"/>
    </row>
    <row r="55" spans="3:11" ht="12" customHeight="1" x14ac:dyDescent="0.2">
      <c r="C55" s="11"/>
      <c r="D55" s="3" t="s">
        <v>38</v>
      </c>
      <c r="H55" s="21">
        <f>SUM(H48,H53)</f>
        <v>7773.02</v>
      </c>
      <c r="I55" s="21">
        <f>SUM(I48,I53)</f>
        <v>7544.91</v>
      </c>
      <c r="J55" s="90">
        <f>SUM(J48,J53)</f>
        <v>7657.41</v>
      </c>
      <c r="K55" s="65">
        <f>SUM(K48,K53)</f>
        <v>6071.1100000000006</v>
      </c>
    </row>
    <row r="56" spans="3:11" ht="12" customHeight="1" x14ac:dyDescent="0.2">
      <c r="C56" s="11"/>
      <c r="D56" s="3"/>
      <c r="J56" s="60"/>
    </row>
    <row r="57" spans="3:11" ht="12" customHeight="1" x14ac:dyDescent="0.2">
      <c r="C57" s="11"/>
      <c r="D57" s="3"/>
    </row>
    <row r="58" spans="3:11" ht="15" customHeight="1" x14ac:dyDescent="0.25">
      <c r="C58" s="54" t="s">
        <v>15</v>
      </c>
      <c r="D58" s="54"/>
      <c r="E58" s="54"/>
      <c r="F58" s="54"/>
      <c r="G58" s="54"/>
      <c r="H58" s="54"/>
      <c r="I58" s="54"/>
      <c r="J58" s="54"/>
      <c r="K58" s="54"/>
    </row>
    <row r="59" spans="3:11" ht="12" customHeight="1" x14ac:dyDescent="0.2">
      <c r="C59" s="53" t="s">
        <v>0</v>
      </c>
      <c r="D59" s="53"/>
      <c r="E59" s="53"/>
      <c r="F59" s="53"/>
      <c r="G59" s="53"/>
      <c r="H59" s="53"/>
      <c r="I59" s="53"/>
      <c r="J59" s="53"/>
      <c r="K59" s="53"/>
    </row>
    <row r="60" spans="3:11" ht="12" customHeight="1" x14ac:dyDescent="0.2">
      <c r="C60" s="3"/>
      <c r="F60" s="14"/>
    </row>
    <row r="61" spans="3:11" ht="13.5" customHeight="1" thickBot="1" x14ac:dyDescent="0.25">
      <c r="C61" s="8" t="str">
        <f>C5</f>
        <v>4th Quarter Operating Budget:</v>
      </c>
      <c r="F61" s="1"/>
      <c r="H61" s="16" t="s">
        <v>18</v>
      </c>
      <c r="I61" s="16" t="s">
        <v>18</v>
      </c>
      <c r="J61" s="75" t="s">
        <v>18</v>
      </c>
      <c r="K61" s="58" t="s">
        <v>18</v>
      </c>
    </row>
    <row r="62" spans="3:11" ht="12" customHeight="1" x14ac:dyDescent="0.2">
      <c r="C62" s="11" t="s">
        <v>13</v>
      </c>
      <c r="D62" s="11"/>
      <c r="E62" s="11"/>
      <c r="F62" s="12"/>
      <c r="H62" s="17">
        <v>641.16999999999996</v>
      </c>
      <c r="I62" s="36">
        <v>646.84</v>
      </c>
      <c r="J62" s="76">
        <v>649.24</v>
      </c>
      <c r="K62" s="62">
        <v>953.83</v>
      </c>
    </row>
    <row r="63" spans="3:11" ht="12" customHeight="1" x14ac:dyDescent="0.2">
      <c r="C63" s="11" t="s">
        <v>3</v>
      </c>
      <c r="D63" s="11"/>
      <c r="E63" s="11"/>
      <c r="F63" s="12"/>
      <c r="H63" s="18">
        <v>0.49</v>
      </c>
      <c r="I63" s="37">
        <v>2.31</v>
      </c>
      <c r="J63" s="77">
        <v>1.89</v>
      </c>
      <c r="K63" s="62">
        <v>1.68</v>
      </c>
    </row>
    <row r="64" spans="3:11" ht="12" customHeight="1" x14ac:dyDescent="0.2">
      <c r="C64" s="11" t="s">
        <v>2</v>
      </c>
      <c r="D64" s="11"/>
      <c r="E64" s="11"/>
      <c r="F64" s="12"/>
      <c r="H64" s="18">
        <v>23.2</v>
      </c>
      <c r="I64" s="37">
        <v>26.46</v>
      </c>
      <c r="J64" s="77">
        <v>23.08</v>
      </c>
      <c r="K64" s="62">
        <v>19.55</v>
      </c>
    </row>
    <row r="65" spans="3:11" ht="12" customHeight="1" x14ac:dyDescent="0.2">
      <c r="C65" s="11" t="s">
        <v>48</v>
      </c>
      <c r="I65" s="37">
        <v>8.44</v>
      </c>
      <c r="J65" s="77">
        <v>3.36</v>
      </c>
      <c r="K65" s="62">
        <v>2.48</v>
      </c>
    </row>
    <row r="66" spans="3:11" ht="12" customHeight="1" x14ac:dyDescent="0.2">
      <c r="C66" s="11" t="s">
        <v>49</v>
      </c>
      <c r="D66" s="11"/>
      <c r="E66" s="11"/>
      <c r="F66" s="12"/>
      <c r="H66" s="18">
        <v>10.77</v>
      </c>
      <c r="I66" s="37">
        <v>0.5</v>
      </c>
      <c r="J66" s="77">
        <v>0.5</v>
      </c>
      <c r="K66" s="62">
        <v>0.5</v>
      </c>
    </row>
    <row r="67" spans="3:11" ht="12" customHeight="1" x14ac:dyDescent="0.2">
      <c r="C67" s="11" t="s">
        <v>50</v>
      </c>
      <c r="D67" s="11"/>
      <c r="E67" s="11"/>
      <c r="F67" s="12"/>
      <c r="H67" s="18">
        <v>723.52</v>
      </c>
      <c r="I67" s="37">
        <v>682.81</v>
      </c>
      <c r="J67" s="77">
        <v>1521.88</v>
      </c>
      <c r="K67" s="62">
        <v>490.25</v>
      </c>
    </row>
    <row r="68" spans="3:11" ht="12" customHeight="1" x14ac:dyDescent="0.2">
      <c r="C68" s="11" t="s">
        <v>24</v>
      </c>
      <c r="D68" s="11"/>
      <c r="E68" s="11"/>
      <c r="F68" s="12"/>
      <c r="H68" s="18">
        <v>357.09</v>
      </c>
      <c r="I68" s="37">
        <v>836.96</v>
      </c>
      <c r="J68" s="77">
        <v>2074.12</v>
      </c>
      <c r="K68" s="62">
        <v>796.8</v>
      </c>
    </row>
    <row r="69" spans="3:11" ht="12" customHeight="1" x14ac:dyDescent="0.2">
      <c r="C69" s="11" t="s">
        <v>11</v>
      </c>
      <c r="D69" s="11"/>
      <c r="E69" s="11"/>
      <c r="F69" s="12"/>
      <c r="H69" s="18">
        <v>61.46</v>
      </c>
      <c r="I69" s="37">
        <v>61.46</v>
      </c>
      <c r="J69" s="77">
        <v>61.46</v>
      </c>
      <c r="K69" s="62">
        <v>61.46</v>
      </c>
    </row>
    <row r="70" spans="3:11" ht="12" customHeight="1" x14ac:dyDescent="0.2">
      <c r="C70" s="11" t="s">
        <v>23</v>
      </c>
      <c r="D70" s="11"/>
      <c r="E70" s="11"/>
      <c r="F70" s="12"/>
      <c r="H70" s="19">
        <v>1715.73</v>
      </c>
      <c r="I70" s="38">
        <v>1860.06</v>
      </c>
      <c r="J70" s="78">
        <v>1939.42</v>
      </c>
      <c r="K70" s="56">
        <v>1714.01</v>
      </c>
    </row>
    <row r="71" spans="3:11" ht="12" customHeight="1" x14ac:dyDescent="0.2">
      <c r="C71" s="3" t="s">
        <v>39</v>
      </c>
      <c r="H71" s="20">
        <f>SUM(H62:H70)</f>
        <v>3533.4300000000003</v>
      </c>
      <c r="I71" s="20">
        <f>SUM(I62:I70)</f>
        <v>4125.84</v>
      </c>
      <c r="J71" s="20">
        <f>SUM(J62:J70)</f>
        <v>6274.95</v>
      </c>
      <c r="K71" s="57">
        <f>SUM(K62:K70)</f>
        <v>4040.5600000000004</v>
      </c>
    </row>
    <row r="72" spans="3:11" ht="12" customHeight="1" x14ac:dyDescent="0.2">
      <c r="H72" s="21"/>
      <c r="I72" s="39"/>
      <c r="J72" s="79"/>
      <c r="K72" s="65"/>
    </row>
    <row r="73" spans="3:11" ht="12" customHeight="1" x14ac:dyDescent="0.2">
      <c r="C73" s="8" t="str">
        <f>C25</f>
        <v>4th Quarter Capital Budget:</v>
      </c>
      <c r="D73" s="3"/>
      <c r="I73" s="35"/>
      <c r="J73" s="74"/>
    </row>
    <row r="74" spans="3:11" ht="12" customHeight="1" x14ac:dyDescent="0.2">
      <c r="C74" s="11" t="s">
        <v>35</v>
      </c>
      <c r="D74" s="3"/>
      <c r="H74" s="18">
        <v>2400</v>
      </c>
      <c r="I74" s="37">
        <v>2400</v>
      </c>
      <c r="J74" s="77">
        <v>2200</v>
      </c>
      <c r="K74" s="62">
        <v>1000</v>
      </c>
    </row>
    <row r="75" spans="3:11" ht="12" customHeight="1" x14ac:dyDescent="0.2">
      <c r="C75" s="11" t="s">
        <v>36</v>
      </c>
      <c r="D75" s="3"/>
      <c r="H75" s="48">
        <v>85.71</v>
      </c>
      <c r="I75" s="38">
        <v>761.68</v>
      </c>
      <c r="J75" s="78">
        <v>237.78</v>
      </c>
      <c r="K75" s="56">
        <v>237.78</v>
      </c>
    </row>
    <row r="76" spans="3:11" ht="12" customHeight="1" x14ac:dyDescent="0.2">
      <c r="C76" s="3" t="s">
        <v>43</v>
      </c>
      <c r="D76" s="3"/>
      <c r="H76" s="21">
        <f>SUM(H74:H75)</f>
        <v>2485.71</v>
      </c>
      <c r="I76" s="21">
        <f>SUM(I74:I75)</f>
        <v>3161.68</v>
      </c>
      <c r="J76" s="90">
        <f>SUM(J74:J75)</f>
        <v>2437.7800000000002</v>
      </c>
      <c r="K76" s="65">
        <f>SUM(K74:K75)</f>
        <v>1237.78</v>
      </c>
    </row>
    <row r="77" spans="3:11" ht="12" customHeight="1" x14ac:dyDescent="0.2">
      <c r="C77" s="11"/>
      <c r="D77" s="3"/>
      <c r="I77" s="35"/>
      <c r="J77" s="93"/>
    </row>
    <row r="78" spans="3:11" x14ac:dyDescent="0.2">
      <c r="C78" s="11"/>
      <c r="D78" s="3" t="s">
        <v>41</v>
      </c>
      <c r="H78" s="21">
        <f>SUM(H71,H76)</f>
        <v>6019.14</v>
      </c>
      <c r="I78" s="21">
        <f>SUM(I71,I76)</f>
        <v>7287.52</v>
      </c>
      <c r="J78" s="90">
        <f>SUM(J71,J76)</f>
        <v>8712.73</v>
      </c>
      <c r="K78" s="65">
        <f>SUM(K71,K76)</f>
        <v>5278.34</v>
      </c>
    </row>
    <row r="79" spans="3:11" x14ac:dyDescent="0.2">
      <c r="C79" s="11"/>
      <c r="D79" s="3"/>
      <c r="J79" s="88"/>
    </row>
    <row r="80" spans="3:11" x14ac:dyDescent="0.2">
      <c r="C80" s="11"/>
      <c r="D80" s="3"/>
    </row>
    <row r="81" spans="3:11" ht="15.75" x14ac:dyDescent="0.25">
      <c r="C81" s="52" t="s">
        <v>16</v>
      </c>
      <c r="D81" s="52"/>
      <c r="E81" s="52"/>
      <c r="F81" s="52"/>
      <c r="G81" s="52"/>
      <c r="H81" s="52"/>
      <c r="I81" s="52"/>
      <c r="J81" s="52"/>
      <c r="K81" s="52"/>
    </row>
    <row r="82" spans="3:11" ht="12" customHeight="1" x14ac:dyDescent="0.2">
      <c r="C82" s="53" t="s">
        <v>0</v>
      </c>
      <c r="D82" s="53"/>
      <c r="E82" s="53"/>
      <c r="F82" s="53"/>
      <c r="G82" s="53"/>
      <c r="H82" s="53"/>
      <c r="I82" s="53"/>
      <c r="J82" s="53"/>
      <c r="K82" s="53"/>
    </row>
    <row r="83" spans="3:11" ht="12" customHeight="1" x14ac:dyDescent="0.25">
      <c r="F83" s="14"/>
      <c r="G83" s="13"/>
    </row>
    <row r="84" spans="3:11" ht="12" customHeight="1" thickBot="1" x14ac:dyDescent="0.25">
      <c r="C84" s="8" t="str">
        <f>C5</f>
        <v>4th Quarter Operating Budget:</v>
      </c>
      <c r="F84" s="9"/>
      <c r="H84" s="16" t="s">
        <v>19</v>
      </c>
      <c r="I84" s="16" t="s">
        <v>19</v>
      </c>
      <c r="J84" s="81" t="s">
        <v>19</v>
      </c>
      <c r="K84" s="58" t="s">
        <v>19</v>
      </c>
    </row>
    <row r="85" spans="3:11" ht="12" customHeight="1" x14ac:dyDescent="0.2">
      <c r="C85" t="s">
        <v>13</v>
      </c>
      <c r="F85" s="4"/>
      <c r="H85" s="17">
        <v>630.87</v>
      </c>
      <c r="I85" s="41">
        <v>636.42999999999995</v>
      </c>
      <c r="J85" s="82">
        <v>1907.02</v>
      </c>
      <c r="K85" s="96">
        <v>1412.51</v>
      </c>
    </row>
    <row r="86" spans="3:11" ht="12" customHeight="1" x14ac:dyDescent="0.2">
      <c r="C86" t="s">
        <v>3</v>
      </c>
      <c r="F86" s="1"/>
      <c r="G86" s="4"/>
      <c r="H86" s="18">
        <v>6.73</v>
      </c>
      <c r="I86" s="42">
        <v>9.7799999999999994</v>
      </c>
      <c r="J86" s="83">
        <v>5.52</v>
      </c>
      <c r="K86" s="96">
        <v>6.37</v>
      </c>
    </row>
    <row r="87" spans="3:11" ht="12" customHeight="1" x14ac:dyDescent="0.2">
      <c r="C87" t="s">
        <v>2</v>
      </c>
      <c r="F87" s="1"/>
      <c r="G87" s="4"/>
      <c r="H87" s="18">
        <v>17.88</v>
      </c>
      <c r="I87" s="42">
        <v>28.39</v>
      </c>
      <c r="J87" s="83">
        <v>6.18</v>
      </c>
      <c r="K87" s="96">
        <v>10.34</v>
      </c>
    </row>
    <row r="88" spans="3:11" ht="12" customHeight="1" x14ac:dyDescent="0.2">
      <c r="C88" t="s">
        <v>48</v>
      </c>
      <c r="F88" s="1"/>
      <c r="G88" s="4"/>
      <c r="H88" s="18">
        <v>4.1500000000000004</v>
      </c>
      <c r="I88" s="42">
        <v>10.220000000000001</v>
      </c>
      <c r="J88" s="83">
        <v>3.93</v>
      </c>
      <c r="K88" s="96">
        <v>10.220000000000001</v>
      </c>
    </row>
    <row r="89" spans="3:11" ht="12" customHeight="1" x14ac:dyDescent="0.2">
      <c r="C89" t="s">
        <v>10</v>
      </c>
      <c r="F89" s="1"/>
      <c r="G89" s="4"/>
      <c r="H89" s="18">
        <v>9</v>
      </c>
      <c r="I89" s="42">
        <v>9</v>
      </c>
      <c r="J89" s="83">
        <v>9</v>
      </c>
      <c r="K89" s="96">
        <v>9</v>
      </c>
    </row>
    <row r="90" spans="3:11" ht="12" customHeight="1" x14ac:dyDescent="0.2">
      <c r="C90" t="s">
        <v>49</v>
      </c>
      <c r="F90" s="1"/>
      <c r="H90" s="18">
        <v>9.9700000000000006</v>
      </c>
      <c r="I90" s="42">
        <v>0.13</v>
      </c>
      <c r="J90" s="83">
        <v>0.52</v>
      </c>
      <c r="K90" s="96">
        <v>0</v>
      </c>
    </row>
    <row r="91" spans="3:11" ht="12" customHeight="1" x14ac:dyDescent="0.2">
      <c r="C91" s="11" t="s">
        <v>50</v>
      </c>
      <c r="D91" s="11"/>
      <c r="E91" s="11"/>
      <c r="F91" s="12"/>
      <c r="I91" s="42">
        <v>2.65</v>
      </c>
      <c r="J91" s="83">
        <v>1.25</v>
      </c>
      <c r="K91" s="96">
        <v>1.25</v>
      </c>
    </row>
    <row r="92" spans="3:11" ht="12" customHeight="1" x14ac:dyDescent="0.2">
      <c r="C92" t="s">
        <v>20</v>
      </c>
      <c r="F92" s="1"/>
      <c r="H92" s="18">
        <v>1283.5999999999999</v>
      </c>
      <c r="I92" s="42">
        <v>1208.29</v>
      </c>
      <c r="J92" s="83">
        <v>1105.3800000000001</v>
      </c>
      <c r="K92" s="96">
        <v>1013.88</v>
      </c>
    </row>
    <row r="93" spans="3:11" ht="12" customHeight="1" x14ac:dyDescent="0.2">
      <c r="C93" s="11" t="s">
        <v>24</v>
      </c>
      <c r="D93" s="11"/>
      <c r="E93" s="11"/>
      <c r="F93" s="12"/>
      <c r="I93" s="42">
        <v>300</v>
      </c>
      <c r="J93" s="83">
        <v>312.5</v>
      </c>
      <c r="K93" s="96">
        <v>312.5</v>
      </c>
    </row>
    <row r="94" spans="3:11" ht="12" customHeight="1" x14ac:dyDescent="0.2">
      <c r="C94" s="11" t="s">
        <v>11</v>
      </c>
      <c r="D94" s="11"/>
      <c r="E94" s="11"/>
      <c r="F94" s="12"/>
      <c r="H94" s="18">
        <v>56.49</v>
      </c>
      <c r="I94" s="42">
        <v>225.24</v>
      </c>
      <c r="J94" s="83">
        <v>326.49</v>
      </c>
      <c r="K94" s="96">
        <v>56.49</v>
      </c>
    </row>
    <row r="95" spans="3:11" ht="12" customHeight="1" x14ac:dyDescent="0.2">
      <c r="C95" s="11" t="s">
        <v>23</v>
      </c>
      <c r="D95" s="11"/>
      <c r="E95" s="11"/>
      <c r="F95" s="12"/>
      <c r="H95" s="19">
        <v>920.26</v>
      </c>
      <c r="I95" s="43">
        <v>997.67</v>
      </c>
      <c r="J95" s="84">
        <v>1040.23</v>
      </c>
      <c r="K95" s="98">
        <v>919.33</v>
      </c>
    </row>
    <row r="96" spans="3:11" ht="12" customHeight="1" x14ac:dyDescent="0.2">
      <c r="C96" s="3" t="s">
        <v>40</v>
      </c>
      <c r="H96" s="20">
        <f>SUM(H85:H95)</f>
        <v>2938.95</v>
      </c>
      <c r="I96" s="20">
        <f>SUM(I85:I95)</f>
        <v>3427.8</v>
      </c>
      <c r="J96" s="20">
        <f>SUM(J85:J95)</f>
        <v>4718.0200000000004</v>
      </c>
      <c r="K96" s="57">
        <f>SUM(K85:K95)</f>
        <v>3751.8899999999994</v>
      </c>
    </row>
    <row r="97" spans="3:11" ht="12" customHeight="1" x14ac:dyDescent="0.2">
      <c r="C97" s="3"/>
      <c r="H97" s="20"/>
      <c r="I97" s="44"/>
      <c r="J97" s="85"/>
      <c r="K97" s="57"/>
    </row>
    <row r="98" spans="3:11" ht="12" customHeight="1" x14ac:dyDescent="0.2">
      <c r="C98" s="8" t="str">
        <f>C25</f>
        <v>4th Quarter Capital Budget:</v>
      </c>
      <c r="D98" s="3"/>
      <c r="I98" s="40"/>
      <c r="J98" s="80"/>
    </row>
    <row r="99" spans="3:11" ht="12" customHeight="1" x14ac:dyDescent="0.2">
      <c r="C99" s="11" t="s">
        <v>52</v>
      </c>
      <c r="D99" s="3"/>
      <c r="H99" s="18">
        <v>0</v>
      </c>
      <c r="I99" s="42">
        <v>0</v>
      </c>
      <c r="J99" s="83">
        <v>0</v>
      </c>
      <c r="K99" s="62">
        <v>0</v>
      </c>
    </row>
    <row r="100" spans="3:11" ht="12" customHeight="1" x14ac:dyDescent="0.2">
      <c r="C100" s="11" t="s">
        <v>36</v>
      </c>
      <c r="D100" s="3"/>
      <c r="H100" s="48">
        <v>45.98</v>
      </c>
      <c r="I100" s="43">
        <v>408.54</v>
      </c>
      <c r="J100" s="84">
        <v>127.53</v>
      </c>
      <c r="K100" s="56">
        <v>127.53</v>
      </c>
    </row>
    <row r="101" spans="3:11" ht="12" customHeight="1" x14ac:dyDescent="0.2">
      <c r="C101" s="3" t="s">
        <v>42</v>
      </c>
      <c r="D101" s="3"/>
      <c r="H101" s="21">
        <f>SUM(H99:H100)</f>
        <v>45.98</v>
      </c>
      <c r="I101" s="21">
        <f>SUM(I99:I100)</f>
        <v>408.54</v>
      </c>
      <c r="J101" s="90">
        <f>SUM(J99:J100)</f>
        <v>127.53</v>
      </c>
      <c r="K101" s="65">
        <f>SUM(K99:K100)</f>
        <v>127.53</v>
      </c>
    </row>
    <row r="102" spans="3:11" ht="12" customHeight="1" x14ac:dyDescent="0.2">
      <c r="C102" s="11"/>
      <c r="D102" s="3"/>
      <c r="I102" s="40"/>
      <c r="J102" s="93"/>
    </row>
    <row r="103" spans="3:11" ht="12" customHeight="1" x14ac:dyDescent="0.2">
      <c r="C103" s="11"/>
      <c r="D103" s="3" t="s">
        <v>44</v>
      </c>
      <c r="H103" s="21">
        <f>SUM(H96,H101)</f>
        <v>2984.93</v>
      </c>
      <c r="I103" s="21">
        <f>SUM(I96,I101)</f>
        <v>3836.34</v>
      </c>
      <c r="J103" s="90">
        <f>SUM(J96,J101)</f>
        <v>4845.55</v>
      </c>
      <c r="K103" s="65">
        <f>SUM(K96,K101)</f>
        <v>3879.4199999999996</v>
      </c>
    </row>
    <row r="104" spans="3:11" ht="12" customHeight="1" x14ac:dyDescent="0.25">
      <c r="H104" s="22"/>
      <c r="I104" s="22"/>
      <c r="J104" s="22"/>
      <c r="K104" s="97"/>
    </row>
    <row r="105" spans="3:11" ht="12" customHeight="1" x14ac:dyDescent="0.25">
      <c r="H105" s="22"/>
      <c r="I105" s="22"/>
      <c r="J105" s="22"/>
      <c r="K105" s="97"/>
    </row>
    <row r="106" spans="3:11" ht="15" customHeight="1" x14ac:dyDescent="0.25">
      <c r="C106" s="52" t="s">
        <v>14</v>
      </c>
      <c r="D106" s="52"/>
      <c r="E106" s="52"/>
      <c r="F106" s="52"/>
      <c r="G106" s="52"/>
      <c r="H106" s="52"/>
      <c r="I106" s="52"/>
      <c r="J106" s="52"/>
      <c r="K106" s="52"/>
    </row>
    <row r="107" spans="3:11" ht="12" customHeight="1" x14ac:dyDescent="0.2">
      <c r="C107" s="53" t="s">
        <v>0</v>
      </c>
      <c r="D107" s="53"/>
      <c r="E107" s="53"/>
      <c r="F107" s="53"/>
      <c r="G107" s="53"/>
      <c r="H107" s="53"/>
      <c r="I107" s="53"/>
      <c r="J107" s="53"/>
      <c r="K107" s="53"/>
    </row>
    <row r="108" spans="3:11" ht="12" customHeight="1" x14ac:dyDescent="0.2">
      <c r="F108" s="9"/>
    </row>
    <row r="109" spans="3:11" ht="12" customHeight="1" thickBot="1" x14ac:dyDescent="0.25">
      <c r="C109" s="8" t="str">
        <f>C5</f>
        <v>4th Quarter Operating Budget:</v>
      </c>
      <c r="F109" s="7"/>
      <c r="G109" s="2"/>
      <c r="H109" s="16" t="s">
        <v>21</v>
      </c>
      <c r="I109" s="16" t="s">
        <v>21</v>
      </c>
      <c r="J109" s="87" t="s">
        <v>21</v>
      </c>
      <c r="K109" s="58" t="s">
        <v>21</v>
      </c>
    </row>
    <row r="110" spans="3:11" ht="12" customHeight="1" x14ac:dyDescent="0.2">
      <c r="C110" t="s">
        <v>13</v>
      </c>
      <c r="F110" s="1"/>
      <c r="G110" s="1"/>
      <c r="H110" s="23">
        <v>1558.68</v>
      </c>
      <c r="I110" s="46">
        <v>1572.35</v>
      </c>
      <c r="J110" s="91">
        <v>1577.81</v>
      </c>
      <c r="K110" s="96">
        <v>1960.3</v>
      </c>
    </row>
    <row r="111" spans="3:11" ht="12" customHeight="1" x14ac:dyDescent="0.2">
      <c r="C111" t="s">
        <v>3</v>
      </c>
      <c r="F111" s="1"/>
      <c r="G111" s="1"/>
      <c r="H111" s="23">
        <v>9.94</v>
      </c>
      <c r="I111" s="49">
        <v>0.15</v>
      </c>
      <c r="J111" s="91">
        <v>9.64</v>
      </c>
      <c r="K111" s="96">
        <v>5.09</v>
      </c>
    </row>
    <row r="112" spans="3:11" ht="12" customHeight="1" x14ac:dyDescent="0.2">
      <c r="C112" t="s">
        <v>2</v>
      </c>
      <c r="F112" s="1"/>
      <c r="G112" s="1"/>
      <c r="H112" s="23">
        <v>50.86</v>
      </c>
      <c r="I112" s="49">
        <v>40.65</v>
      </c>
      <c r="J112" s="91">
        <v>46.74</v>
      </c>
      <c r="K112" s="96">
        <v>46.8</v>
      </c>
    </row>
    <row r="113" spans="3:11" ht="12" customHeight="1" x14ac:dyDescent="0.2">
      <c r="C113" t="s">
        <v>48</v>
      </c>
      <c r="F113" s="1"/>
      <c r="G113" s="1"/>
      <c r="H113" s="23">
        <v>1.45</v>
      </c>
      <c r="I113" s="49">
        <v>35.04</v>
      </c>
      <c r="J113" s="91">
        <v>48.84</v>
      </c>
      <c r="K113" s="96">
        <v>122.69</v>
      </c>
    </row>
    <row r="114" spans="3:11" ht="12" customHeight="1" x14ac:dyDescent="0.2">
      <c r="C114" t="s">
        <v>10</v>
      </c>
      <c r="F114" s="1"/>
      <c r="G114" s="1"/>
      <c r="H114" s="23">
        <v>7.95</v>
      </c>
      <c r="I114" s="49">
        <v>7.95</v>
      </c>
      <c r="J114" s="91">
        <v>7.95</v>
      </c>
      <c r="K114" s="96">
        <v>7.95</v>
      </c>
    </row>
    <row r="115" spans="3:11" ht="12" customHeight="1" x14ac:dyDescent="0.2">
      <c r="C115" t="s">
        <v>49</v>
      </c>
      <c r="F115" s="1"/>
      <c r="G115" s="1"/>
      <c r="H115" s="23">
        <v>4.2699999999999996</v>
      </c>
      <c r="I115" s="49">
        <v>2.9</v>
      </c>
      <c r="J115" s="91">
        <v>2.9</v>
      </c>
      <c r="K115" s="96">
        <v>2.9</v>
      </c>
    </row>
    <row r="116" spans="3:11" ht="12" customHeight="1" x14ac:dyDescent="0.2">
      <c r="C116" t="s">
        <v>50</v>
      </c>
      <c r="F116" s="1"/>
      <c r="G116" s="1"/>
      <c r="H116" s="23"/>
      <c r="I116" s="47">
        <v>7.5</v>
      </c>
      <c r="J116" s="91">
        <v>3.9</v>
      </c>
      <c r="K116" s="96">
        <v>3.75</v>
      </c>
    </row>
    <row r="117" spans="3:11" ht="12" customHeight="1" x14ac:dyDescent="0.2">
      <c r="C117" t="s">
        <v>6</v>
      </c>
      <c r="F117" s="1"/>
      <c r="G117" s="1"/>
      <c r="H117" s="23">
        <v>75</v>
      </c>
      <c r="I117" s="49">
        <v>75</v>
      </c>
      <c r="J117" s="91">
        <v>75</v>
      </c>
      <c r="K117" s="96">
        <v>75</v>
      </c>
    </row>
    <row r="118" spans="3:11" ht="12" customHeight="1" x14ac:dyDescent="0.2">
      <c r="C118" t="s">
        <v>22</v>
      </c>
      <c r="F118" s="1"/>
      <c r="G118" s="1"/>
      <c r="H118" s="23">
        <v>9914.06</v>
      </c>
      <c r="I118" s="49">
        <v>9506.0400000000009</v>
      </c>
      <c r="J118" s="91">
        <v>8255.7000000000007</v>
      </c>
      <c r="K118" s="96">
        <v>8386.18</v>
      </c>
    </row>
    <row r="119" spans="3:11" ht="12" customHeight="1" x14ac:dyDescent="0.2">
      <c r="C119" s="11" t="s">
        <v>24</v>
      </c>
      <c r="F119" s="1"/>
      <c r="G119" s="1"/>
      <c r="H119" s="23">
        <v>500</v>
      </c>
      <c r="I119" s="49">
        <v>508.4</v>
      </c>
      <c r="J119" s="91">
        <v>0</v>
      </c>
      <c r="K119" s="96">
        <v>1214.8</v>
      </c>
    </row>
    <row r="120" spans="3:11" ht="12" customHeight="1" x14ac:dyDescent="0.2">
      <c r="C120" t="s">
        <v>11</v>
      </c>
      <c r="F120" s="1"/>
      <c r="G120" s="1"/>
      <c r="H120" s="23">
        <v>249.94</v>
      </c>
      <c r="I120" s="49">
        <v>1862.74</v>
      </c>
      <c r="J120" s="91">
        <v>2669.14</v>
      </c>
      <c r="K120" s="96">
        <v>249.94</v>
      </c>
    </row>
    <row r="121" spans="3:11" ht="12" customHeight="1" x14ac:dyDescent="0.2">
      <c r="C121" t="s">
        <v>23</v>
      </c>
      <c r="F121" s="1"/>
      <c r="G121" s="1"/>
      <c r="H121" s="24">
        <v>5470.28</v>
      </c>
      <c r="I121" s="50">
        <v>5930.44</v>
      </c>
      <c r="J121" s="92">
        <v>6183.46</v>
      </c>
      <c r="K121" s="98">
        <v>5464.81</v>
      </c>
    </row>
    <row r="122" spans="3:11" ht="12" customHeight="1" x14ac:dyDescent="0.2">
      <c r="C122" s="3" t="s">
        <v>45</v>
      </c>
      <c r="D122" s="3"/>
      <c r="F122" s="1"/>
      <c r="G122" s="10"/>
      <c r="H122" s="20">
        <f>SUM(H110:H121)</f>
        <v>17842.43</v>
      </c>
      <c r="I122" s="20">
        <f>SUM(I110:I121)</f>
        <v>19549.16</v>
      </c>
      <c r="J122" s="20">
        <f>SUM(J110:J121)</f>
        <v>18881.080000000002</v>
      </c>
      <c r="K122" s="57">
        <f>SUM(K110:K121)</f>
        <v>17540.21</v>
      </c>
    </row>
    <row r="123" spans="3:11" x14ac:dyDescent="0.2">
      <c r="G123" s="1"/>
      <c r="I123" s="45"/>
      <c r="J123" s="86"/>
    </row>
    <row r="124" spans="3:11" ht="12" customHeight="1" x14ac:dyDescent="0.2">
      <c r="C124" s="8" t="str">
        <f>C25</f>
        <v>4th Quarter Capital Budget:</v>
      </c>
      <c r="D124" s="3"/>
      <c r="I124" s="45"/>
      <c r="J124" s="86"/>
    </row>
    <row r="125" spans="3:11" ht="12" customHeight="1" x14ac:dyDescent="0.2">
      <c r="C125" s="11" t="s">
        <v>53</v>
      </c>
      <c r="D125" s="3"/>
      <c r="H125" s="18">
        <v>3478</v>
      </c>
      <c r="I125" s="47">
        <v>3266</v>
      </c>
      <c r="J125" s="88">
        <v>3178</v>
      </c>
      <c r="K125" s="62">
        <v>1517.1</v>
      </c>
    </row>
    <row r="126" spans="3:11" ht="12" customHeight="1" x14ac:dyDescent="0.2">
      <c r="C126" s="11" t="s">
        <v>36</v>
      </c>
      <c r="D126" s="3"/>
      <c r="H126" s="48">
        <v>273.29000000000002</v>
      </c>
      <c r="I126" s="48">
        <v>2428.4899999999998</v>
      </c>
      <c r="J126" s="89">
        <v>758.1</v>
      </c>
      <c r="K126" s="56">
        <v>758.1</v>
      </c>
    </row>
    <row r="127" spans="3:11" ht="12" customHeight="1" x14ac:dyDescent="0.2">
      <c r="C127" s="3" t="s">
        <v>46</v>
      </c>
      <c r="D127" s="3"/>
      <c r="H127" s="21">
        <f>SUM(H125:H126)</f>
        <v>3751.29</v>
      </c>
      <c r="I127" s="21">
        <f>SUM(I125:I126)</f>
        <v>5694.49</v>
      </c>
      <c r="J127" s="90">
        <f>SUM(J125:J126)</f>
        <v>3936.1</v>
      </c>
      <c r="K127" s="65">
        <f>SUM(K125:K126)</f>
        <v>2275.1999999999998</v>
      </c>
    </row>
    <row r="128" spans="3:11" ht="12" customHeight="1" x14ac:dyDescent="0.2">
      <c r="C128" s="11"/>
      <c r="D128" s="3"/>
      <c r="I128" s="45"/>
      <c r="J128" s="93"/>
    </row>
    <row r="129" spans="3:11" ht="12" customHeight="1" x14ac:dyDescent="0.2">
      <c r="C129" s="11"/>
      <c r="D129" s="3" t="s">
        <v>47</v>
      </c>
      <c r="H129" s="21">
        <f>SUM(H122,H127)</f>
        <v>21593.72</v>
      </c>
      <c r="I129" s="21">
        <f>SUM(I122,I127)</f>
        <v>25243.65</v>
      </c>
      <c r="J129" s="90">
        <f>SUM(J122,J127)</f>
        <v>22817.18</v>
      </c>
      <c r="K129" s="65">
        <f>SUM(K122,K127)</f>
        <v>19815.41</v>
      </c>
    </row>
    <row r="130" spans="3:11" x14ac:dyDescent="0.2">
      <c r="F130" s="1"/>
      <c r="G130" s="1"/>
      <c r="H130" s="25"/>
      <c r="I130" s="25"/>
      <c r="J130" s="25"/>
      <c r="K130" s="95"/>
    </row>
    <row r="131" spans="3:11" x14ac:dyDescent="0.2">
      <c r="F131" s="1"/>
      <c r="G131" s="1"/>
      <c r="H131" s="25"/>
      <c r="I131" s="25"/>
      <c r="J131" s="25"/>
      <c r="K131" s="95"/>
    </row>
    <row r="132" spans="3:11" x14ac:dyDescent="0.2">
      <c r="F132" s="1"/>
      <c r="G132" s="1"/>
      <c r="H132" s="25"/>
      <c r="I132" s="25"/>
      <c r="J132" s="25"/>
      <c r="K132" s="95"/>
    </row>
    <row r="133" spans="3:11" x14ac:dyDescent="0.2">
      <c r="F133" s="1"/>
      <c r="G133" s="1"/>
      <c r="H133" s="25"/>
      <c r="I133" s="25"/>
      <c r="J133" s="25"/>
      <c r="K133" s="95"/>
    </row>
    <row r="134" spans="3:11" x14ac:dyDescent="0.2">
      <c r="F134" s="1"/>
      <c r="G134" s="1"/>
      <c r="H134" s="25"/>
      <c r="I134" s="25"/>
      <c r="J134" s="25"/>
      <c r="K134" s="95"/>
    </row>
    <row r="135" spans="3:11" x14ac:dyDescent="0.2">
      <c r="F135" s="1"/>
      <c r="G135" s="1"/>
      <c r="H135" s="25"/>
      <c r="I135" s="25"/>
      <c r="J135" s="25"/>
      <c r="K135" s="95"/>
    </row>
    <row r="136" spans="3:11" x14ac:dyDescent="0.2">
      <c r="C136" s="3"/>
      <c r="G136" s="6"/>
      <c r="H136" s="26"/>
      <c r="I136" s="26"/>
      <c r="J136" s="26"/>
      <c r="K136" s="94"/>
    </row>
    <row r="137" spans="3:11" x14ac:dyDescent="0.2">
      <c r="H137" s="25"/>
      <c r="I137" s="25"/>
      <c r="J137" s="25"/>
      <c r="K137" s="95"/>
    </row>
    <row r="138" spans="3:11" x14ac:dyDescent="0.2">
      <c r="H138" s="25"/>
      <c r="I138" s="25"/>
      <c r="J138" s="25"/>
      <c r="K138" s="95"/>
    </row>
    <row r="139" spans="3:11" x14ac:dyDescent="0.2">
      <c r="H139" s="25"/>
      <c r="I139" s="25"/>
      <c r="J139" s="25"/>
      <c r="K139" s="95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81:K81"/>
    <mergeCell ref="C82:K82"/>
    <mergeCell ref="C106:K106"/>
    <mergeCell ref="C107:K107"/>
    <mergeCell ref="C2:K2"/>
    <mergeCell ref="C3:K3"/>
    <mergeCell ref="C58:K58"/>
    <mergeCell ref="C59:K59"/>
    <mergeCell ref="C34:K34"/>
    <mergeCell ref="C35:K35"/>
  </mergeCells>
  <phoneticPr fontId="0" type="noConversion"/>
  <printOptions horizontalCentered="1"/>
  <pageMargins left="0.5" right="0.5" top="1" bottom="0.5" header="0.5" footer="0.5"/>
  <pageSetup fitToHeight="0" orientation="portrait" r:id="rId3"/>
  <headerFooter alignWithMargins="0">
    <oddHeader xml:space="preserve">&amp;C&amp;"Arial,Bold"&amp;12Universal Service Administrative Company 
&amp;"Arial,Regular"&amp;10 &amp;12 4th Quarter 2013 Budget&amp;10
&amp;R&amp;12Appendix M01
4Q2013
Page &amp;P of &amp;N&amp;10
</oddHeader>
    <oddFooter>&amp;LUSAC&amp;RAugust 2, 2013</oddFooter>
  </headerFooter>
  <rowBreaks count="2" manualBreakCount="2">
    <brk id="56" min="2" max="7" man="1"/>
    <brk id="104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4Q2013</vt:lpstr>
      <vt:lpstr>'M01 Budget 4Q2013'!Print_Area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Victor Malychev</cp:lastModifiedBy>
  <cp:lastPrinted>2013-07-03T17:11:24Z</cp:lastPrinted>
  <dcterms:created xsi:type="dcterms:W3CDTF">1999-01-29T20:28:31Z</dcterms:created>
  <dcterms:modified xsi:type="dcterms:W3CDTF">2013-07-03T17:12:24Z</dcterms:modified>
</cp:coreProperties>
</file>