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605" windowWidth="20610" windowHeight="3675" tabRatio="601" firstSheet="1" activeTab="1"/>
  </bookViews>
  <sheets>
    <sheet name="2005 Cash" sheetId="3" state="hidden" r:id="rId1"/>
    <sheet name="M03 - 2013 Cash Balance" sheetId="6" r:id="rId2"/>
    <sheet name="2005 Accrual" sheetId="4" state="hidden" r:id="rId3"/>
    <sheet name="Compatibility Report" sheetId="7" state="hidden" r:id="rId4"/>
  </sheets>
  <definedNames>
    <definedName name="_xlnm.Print_Area" localSheetId="2">'2005 Accrual'!$A$1:$F$68</definedName>
    <definedName name="_xlnm.Print_Area" localSheetId="0">'2005 Cash'!$A$1:$G$64</definedName>
    <definedName name="_xlnm.Print_Area" localSheetId="1">'M03 - 2013 Cash Balance'!$A$1:$G$65</definedName>
    <definedName name="_xlnm.Print_Titles" localSheetId="2">'2005 Accrual'!$3:$10</definedName>
  </definedNames>
  <calcPr calcId="145621"/>
</workbook>
</file>

<file path=xl/calcChain.xml><?xml version="1.0" encoding="utf-8"?>
<calcChain xmlns="http://schemas.openxmlformats.org/spreadsheetml/2006/main">
  <c r="G41" i="6" l="1"/>
  <c r="C58" i="6" l="1"/>
  <c r="D58" i="6" s="1"/>
  <c r="C62" i="6"/>
  <c r="E62" i="6"/>
  <c r="G29" i="6"/>
  <c r="D60" i="6"/>
  <c r="G26" i="6"/>
  <c r="G25" i="6"/>
  <c r="G24" i="6"/>
  <c r="D56" i="6"/>
  <c r="G23" i="6"/>
  <c r="D62" i="6"/>
  <c r="F62" i="6"/>
  <c r="G18" i="6"/>
  <c r="G17" i="6"/>
  <c r="D61" i="6"/>
  <c r="E61" i="6"/>
  <c r="G16" i="6"/>
  <c r="C60" i="6"/>
  <c r="E60" i="6"/>
  <c r="F60" i="6"/>
  <c r="C19" i="6"/>
  <c r="C30" i="6"/>
  <c r="C41" i="6"/>
  <c r="D19" i="6"/>
  <c r="D30" i="6" s="1"/>
  <c r="G15" i="6"/>
  <c r="E58" i="6"/>
  <c r="G14" i="6"/>
  <c r="E57" i="6"/>
  <c r="G13" i="6"/>
  <c r="F56" i="6"/>
  <c r="G12" i="6"/>
  <c r="G19" i="6" s="1"/>
  <c r="G30" i="6" s="1"/>
  <c r="F47" i="4"/>
  <c r="F48" i="4"/>
  <c r="F49" i="4"/>
  <c r="F50" i="4"/>
  <c r="F62" i="4" s="1"/>
  <c r="F51" i="4"/>
  <c r="F52" i="4"/>
  <c r="F53" i="4"/>
  <c r="F46" i="4"/>
  <c r="F10" i="4"/>
  <c r="F11" i="4"/>
  <c r="F12" i="4"/>
  <c r="F19" i="4" s="1"/>
  <c r="F31" i="4" s="1"/>
  <c r="F43" i="4" s="1"/>
  <c r="F55" i="4" s="1"/>
  <c r="F13" i="4"/>
  <c r="F61" i="4" s="1"/>
  <c r="F14" i="4"/>
  <c r="F15" i="4"/>
  <c r="F63" i="4" s="1"/>
  <c r="F16" i="4"/>
  <c r="F64" i="4" s="1"/>
  <c r="F17" i="4"/>
  <c r="F18" i="4"/>
  <c r="B19" i="4"/>
  <c r="B31" i="4" s="1"/>
  <c r="B43" i="4" s="1"/>
  <c r="B55" i="4" s="1"/>
  <c r="C19" i="4"/>
  <c r="C31" i="4" s="1"/>
  <c r="C43" i="4" s="1"/>
  <c r="C55" i="4" s="1"/>
  <c r="D19" i="4"/>
  <c r="D31" i="4" s="1"/>
  <c r="D43" i="4" s="1"/>
  <c r="D55" i="4" s="1"/>
  <c r="E19" i="4"/>
  <c r="F22" i="4"/>
  <c r="F58" i="4" s="1"/>
  <c r="F23" i="4"/>
  <c r="F24" i="4"/>
  <c r="F25" i="4"/>
  <c r="F26" i="4"/>
  <c r="F27" i="4"/>
  <c r="F28" i="4"/>
  <c r="F29" i="4"/>
  <c r="F65" i="4" s="1"/>
  <c r="F30" i="4"/>
  <c r="F66" i="4" s="1"/>
  <c r="E31" i="4"/>
  <c r="F34" i="4"/>
  <c r="F35" i="4"/>
  <c r="F36" i="4"/>
  <c r="F37" i="4"/>
  <c r="F38" i="4"/>
  <c r="F39" i="4"/>
  <c r="F40" i="4"/>
  <c r="F41" i="4"/>
  <c r="F42" i="4"/>
  <c r="E43" i="4"/>
  <c r="E55" i="4" s="1"/>
  <c r="G52" i="4"/>
  <c r="F54" i="4"/>
  <c r="B58" i="4"/>
  <c r="C58" i="4"/>
  <c r="C67" i="4" s="1"/>
  <c r="D58" i="4"/>
  <c r="D67" i="4" s="1"/>
  <c r="E58" i="4"/>
  <c r="B59" i="4"/>
  <c r="C59" i="4"/>
  <c r="D59" i="4"/>
  <c r="E59" i="4"/>
  <c r="E67" i="4" s="1"/>
  <c r="F59" i="4"/>
  <c r="B60" i="4"/>
  <c r="B67" i="4" s="1"/>
  <c r="C60" i="4"/>
  <c r="D60" i="4"/>
  <c r="E60" i="4"/>
  <c r="B61" i="4"/>
  <c r="C61" i="4"/>
  <c r="D61" i="4"/>
  <c r="E61" i="4"/>
  <c r="B62" i="4"/>
  <c r="C62" i="4"/>
  <c r="D62" i="4"/>
  <c r="E62" i="4"/>
  <c r="B63" i="4"/>
  <c r="C63" i="4"/>
  <c r="D63" i="4"/>
  <c r="E63" i="4"/>
  <c r="B64" i="4"/>
  <c r="C64" i="4"/>
  <c r="D64" i="4"/>
  <c r="E64" i="4"/>
  <c r="B65" i="4"/>
  <c r="C65" i="4"/>
  <c r="D65" i="4"/>
  <c r="E65" i="4"/>
  <c r="B66" i="4"/>
  <c r="C66" i="4"/>
  <c r="D66" i="4"/>
  <c r="E66" i="4"/>
  <c r="G36" i="3"/>
  <c r="G35" i="3"/>
  <c r="G34" i="3"/>
  <c r="G33" i="3"/>
  <c r="G14" i="3"/>
  <c r="G13" i="3"/>
  <c r="G12" i="3"/>
  <c r="G11" i="3"/>
  <c r="G55" i="3" s="1"/>
  <c r="G25" i="3"/>
  <c r="G58" i="3" s="1"/>
  <c r="G24" i="3"/>
  <c r="G23" i="3"/>
  <c r="G22" i="3"/>
  <c r="F19" i="3"/>
  <c r="F30" i="3"/>
  <c r="F41" i="3"/>
  <c r="F52" i="3"/>
  <c r="E19" i="3"/>
  <c r="E30" i="3" s="1"/>
  <c r="E41" i="3" s="1"/>
  <c r="E52" i="3" s="1"/>
  <c r="D19" i="3"/>
  <c r="D30" i="3"/>
  <c r="D41" i="3"/>
  <c r="D52" i="3"/>
  <c r="B19" i="3"/>
  <c r="B30" i="3" s="1"/>
  <c r="B41" i="3" s="1"/>
  <c r="C19" i="3"/>
  <c r="C30" i="3" s="1"/>
  <c r="C41" i="3" s="1"/>
  <c r="C52" i="3" s="1"/>
  <c r="G50" i="3"/>
  <c r="G49" i="3"/>
  <c r="G48" i="3"/>
  <c r="G47" i="3"/>
  <c r="G46" i="3"/>
  <c r="G45" i="3"/>
  <c r="G44" i="3"/>
  <c r="G15" i="3"/>
  <c r="G59" i="3"/>
  <c r="G16" i="3"/>
  <c r="G60" i="3" s="1"/>
  <c r="G17" i="3"/>
  <c r="G61" i="3"/>
  <c r="B56" i="3"/>
  <c r="C56" i="3"/>
  <c r="D56" i="3"/>
  <c r="E56" i="3"/>
  <c r="E63" i="3" s="1"/>
  <c r="F56" i="3"/>
  <c r="F63" i="3" s="1"/>
  <c r="B57" i="3"/>
  <c r="C57" i="3"/>
  <c r="D57" i="3"/>
  <c r="E57" i="3"/>
  <c r="F57" i="3"/>
  <c r="B58" i="3"/>
  <c r="C58" i="3"/>
  <c r="D58" i="3"/>
  <c r="E58" i="3"/>
  <c r="F58" i="3"/>
  <c r="B59" i="3"/>
  <c r="B63" i="3" s="1"/>
  <c r="C59" i="3"/>
  <c r="D59" i="3"/>
  <c r="E59" i="3"/>
  <c r="F59" i="3"/>
  <c r="B60" i="3"/>
  <c r="C60" i="3"/>
  <c r="D60" i="3"/>
  <c r="E60" i="3"/>
  <c r="F60" i="3"/>
  <c r="B61" i="3"/>
  <c r="C61" i="3"/>
  <c r="D61" i="3"/>
  <c r="E61" i="3"/>
  <c r="F61" i="3"/>
  <c r="C55" i="3"/>
  <c r="D55" i="3"/>
  <c r="D63" i="3" s="1"/>
  <c r="E55" i="3"/>
  <c r="F55" i="3"/>
  <c r="G56" i="3"/>
  <c r="G57" i="3"/>
  <c r="G8" i="3"/>
  <c r="G19" i="3"/>
  <c r="G30" i="3" s="1"/>
  <c r="C63" i="3"/>
  <c r="B55" i="3"/>
  <c r="B60" i="6"/>
  <c r="E59" i="6"/>
  <c r="C61" i="6"/>
  <c r="C57" i="6"/>
  <c r="E19" i="6"/>
  <c r="E30" i="6"/>
  <c r="E41" i="6" s="1"/>
  <c r="B56" i="6"/>
  <c r="G56" i="6" s="1"/>
  <c r="D57" i="6"/>
  <c r="C56" i="6"/>
  <c r="E56" i="6"/>
  <c r="B61" i="6"/>
  <c r="G61" i="6" s="1"/>
  <c r="F58" i="6"/>
  <c r="F59" i="6"/>
  <c r="G28" i="6"/>
  <c r="F61" i="6"/>
  <c r="B57" i="6"/>
  <c r="B58" i="6"/>
  <c r="B62" i="6"/>
  <c r="G27" i="6"/>
  <c r="F19" i="6"/>
  <c r="F30" i="6"/>
  <c r="F41" i="6" s="1"/>
  <c r="B19" i="6"/>
  <c r="B30" i="6" s="1"/>
  <c r="B41" i="6" s="1"/>
  <c r="C59" i="6"/>
  <c r="D59" i="6"/>
  <c r="B59" i="6"/>
  <c r="F57" i="6"/>
  <c r="F63" i="6" s="1"/>
  <c r="G58" i="6" l="1"/>
  <c r="E63" i="6"/>
  <c r="G41" i="3"/>
  <c r="G52" i="3" s="1"/>
  <c r="B52" i="3"/>
  <c r="G63" i="3"/>
  <c r="G59" i="6"/>
  <c r="G62" i="6"/>
  <c r="G60" i="6"/>
  <c r="F60" i="4"/>
  <c r="F67" i="4" s="1"/>
  <c r="D41" i="6"/>
  <c r="C63" i="6"/>
  <c r="G57" i="6"/>
  <c r="B65" i="6" s="1"/>
  <c r="D65" i="6"/>
  <c r="C65" i="6"/>
  <c r="E65" i="6"/>
  <c r="F65" i="6"/>
  <c r="D63" i="6"/>
  <c r="B63" i="6"/>
  <c r="G63" i="6" l="1"/>
  <c r="G65" i="6"/>
</calcChain>
</file>

<file path=xl/sharedStrings.xml><?xml version="1.0" encoding="utf-8"?>
<sst xmlns="http://schemas.openxmlformats.org/spreadsheetml/2006/main" count="197" uniqueCount="80">
  <si>
    <t>Unapplied Cash</t>
  </si>
  <si>
    <t>Total</t>
  </si>
  <si>
    <t>Receipts on billings</t>
  </si>
  <si>
    <t>Program Disbursements</t>
  </si>
  <si>
    <t>Administrative Disb.</t>
  </si>
  <si>
    <t>Interest Received</t>
  </si>
  <si>
    <t>Refunds</t>
  </si>
  <si>
    <t>Misc. Receipts</t>
  </si>
  <si>
    <t>Interfund Transfers</t>
  </si>
  <si>
    <t>Low Income Program</t>
  </si>
  <si>
    <t>CASH BASIS</t>
  </si>
  <si>
    <t>ACCRUAL BASIS</t>
  </si>
  <si>
    <t>Interest Income</t>
  </si>
  <si>
    <t>Bad Debt expense</t>
  </si>
  <si>
    <t>Late Filing fee</t>
  </si>
  <si>
    <t>(Dr)/Cr</t>
  </si>
  <si>
    <t>SL Program</t>
  </si>
  <si>
    <t>RHC Program</t>
  </si>
  <si>
    <t>High Cost Program</t>
  </si>
  <si>
    <t>Admin Expenses</t>
  </si>
  <si>
    <t xml:space="preserve">Admin Expenses </t>
  </si>
  <si>
    <t>Fund Balance YTD</t>
  </si>
  <si>
    <t>Late Charges net of waived</t>
  </si>
  <si>
    <t>Billings</t>
  </si>
  <si>
    <t>Universal Service Fund Activity</t>
  </si>
  <si>
    <t>Payment Plan Fees</t>
  </si>
  <si>
    <t>Cash at 12/31/04</t>
  </si>
  <si>
    <t>Fund Balance 12/31/04</t>
  </si>
  <si>
    <t>First Q 2005 Activity:</t>
  </si>
  <si>
    <t>Year to Date 2005 Activity:</t>
  </si>
  <si>
    <t>Third Q 2005 Activity:</t>
  </si>
  <si>
    <t>Second Q 2005 Activity:</t>
  </si>
  <si>
    <t>Cash at 3/31/05</t>
  </si>
  <si>
    <t>Fund Balance 3/31/05</t>
  </si>
  <si>
    <t>Fund Balance 6/30/05</t>
  </si>
  <si>
    <t>Cash at 6/30/05</t>
  </si>
  <si>
    <t>UNIVERSAL SERVICE FUND ACTIVITY</t>
  </si>
  <si>
    <t>Fund Balance 9/30/05</t>
  </si>
  <si>
    <t>Cash at 9/30/05</t>
  </si>
  <si>
    <t>Cash Balance YTD</t>
  </si>
  <si>
    <t>Through December 31, 2005</t>
  </si>
  <si>
    <t>Cash at 12/31/05</t>
  </si>
  <si>
    <t>Fund Balance 12/31/05</t>
  </si>
  <si>
    <t>Fourth Q 2005 Activity:</t>
  </si>
  <si>
    <t>Cash YTD</t>
  </si>
  <si>
    <t>FUND BALANCE - CASH BASIS</t>
  </si>
  <si>
    <t>Schools and Libraries</t>
  </si>
  <si>
    <t>Rural Health Care</t>
  </si>
  <si>
    <t>Support Mechanism</t>
  </si>
  <si>
    <t>High Cost</t>
  </si>
  <si>
    <t>Low Income</t>
  </si>
  <si>
    <t>Compatibility Report for iBOD01A 072809 - Assistant Treasurer's Report - Attachment A.xls</t>
  </si>
  <si>
    <t>Run on 9/22/2009 14:26</t>
  </si>
  <si>
    <t>The following features in this workbook are not supported by earlier versions of Excel. These features may be lost or degraded when you save this workbook in an earlier file format.</t>
  </si>
  <si>
    <t>Minor loss of fidelity</t>
  </si>
  <si>
    <t># of occurrences</t>
  </si>
  <si>
    <t>Some formulas in this workbook are linked to other workbooks that are closed. When these formulas are recalculated in earlier versions of Excel without opening the linked workbooks, characters beyond the 255-character limit cannot be returned.</t>
  </si>
  <si>
    <t>'2009 Cash'!B8:F8</t>
  </si>
  <si>
    <t>'2009 Cash'!B12:F12</t>
  </si>
  <si>
    <t>'2009 Cash'!B13:E18</t>
  </si>
  <si>
    <t>'2009 Cash'!F19</t>
  </si>
  <si>
    <t>'2009 Cash'!B23:F23</t>
  </si>
  <si>
    <t>'2009 Cash'!B24:E29</t>
  </si>
  <si>
    <t>'2009 Cash'!F56</t>
  </si>
  <si>
    <t>'2009 Accrual'!B8:E8</t>
  </si>
  <si>
    <t>'2009 Accrual'!B11:E19</t>
  </si>
  <si>
    <t>'2009 Accrual'!B28:F36</t>
  </si>
  <si>
    <t>'2009 Accrual'!B40:F40</t>
  </si>
  <si>
    <t>% of total support disbursed</t>
  </si>
  <si>
    <t>Broadband</t>
  </si>
  <si>
    <t>Inter-Program Transfers</t>
  </si>
  <si>
    <t>First Q 2013 Activity:</t>
  </si>
  <si>
    <t>Second Q 2013 Activity:</t>
  </si>
  <si>
    <t>Fourth Q 2013 Activity:</t>
  </si>
  <si>
    <t>Year to Date 2013 Activity:</t>
  </si>
  <si>
    <t>Cash at 3/31/13</t>
  </si>
  <si>
    <t>Cash at 6/30/13</t>
  </si>
  <si>
    <t>Third Q 2013 Activity:</t>
  </si>
  <si>
    <t>Cash at 9/30/13</t>
  </si>
  <si>
    <t>Cash at 12/31/13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</si>
</sst>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s>
  <fonts count="13" x14ac:knownFonts="1">
    <font>
      <sz val="10"/>
      <name val="Arial"/>
    </font>
    <font>
      <sz val="10"/>
      <name val="Arial"/>
    </font>
    <font>
      <u/>
      <sz val="6"/>
      <color indexed="12"/>
      <name val="Arial"/>
      <family val="2"/>
    </font>
    <font>
      <sz val="11"/>
      <name val="Arial"/>
      <family val="2"/>
    </font>
    <font>
      <sz val="12"/>
      <name val="Arial"/>
      <family val="2"/>
    </font>
    <font>
      <b/>
      <sz val="14"/>
      <name val="Arial"/>
      <family val="2"/>
    </font>
    <font>
      <sz val="14"/>
      <name val="Arial"/>
      <family val="2"/>
    </font>
    <font>
      <sz val="12"/>
      <name val="Arial"/>
      <family val="2"/>
    </font>
    <font>
      <b/>
      <sz val="12"/>
      <name val="Arial"/>
      <family val="2"/>
    </font>
    <font>
      <b/>
      <sz val="12"/>
      <name val="Times New Roman"/>
      <family val="1"/>
    </font>
    <font>
      <sz val="12"/>
      <name val="Times New Roman"/>
      <family val="1"/>
    </font>
    <font>
      <b/>
      <sz val="10"/>
      <name val="Arial"/>
      <family val="2"/>
    </font>
    <font>
      <sz val="10"/>
      <name val="Arial"/>
      <family val="2"/>
    </font>
  </fonts>
  <fills count="4">
    <fill>
      <patternFill patternType="none"/>
    </fill>
    <fill>
      <patternFill patternType="gray125"/>
    </fill>
    <fill>
      <patternFill patternType="solid">
        <fgColor indexed="13"/>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top style="double">
        <color indexed="64"/>
      </top>
      <bottom/>
      <diagonal/>
    </border>
  </borders>
  <cellStyleXfs count="8">
    <xf numFmtId="0" fontId="0" fillId="0" borderId="0"/>
    <xf numFmtId="43"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2"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cellStyleXfs>
  <cellXfs count="109">
    <xf numFmtId="0" fontId="0" fillId="0" borderId="0" xfId="0"/>
    <xf numFmtId="39" fontId="0" fillId="0" borderId="0" xfId="0" applyNumberFormat="1"/>
    <xf numFmtId="39" fontId="1" fillId="0" borderId="0" xfId="1" applyNumberFormat="1"/>
    <xf numFmtId="39" fontId="3" fillId="0" borderId="0" xfId="0" applyNumberFormat="1" applyFont="1"/>
    <xf numFmtId="39" fontId="3" fillId="0" borderId="0" xfId="1" applyNumberFormat="1" applyFont="1"/>
    <xf numFmtId="39" fontId="4" fillId="0" borderId="0" xfId="0" applyNumberFormat="1" applyFont="1"/>
    <xf numFmtId="39" fontId="4" fillId="0" borderId="0" xfId="1" applyNumberFormat="1" applyFont="1"/>
    <xf numFmtId="39" fontId="5" fillId="0" borderId="0" xfId="0" applyNumberFormat="1" applyFont="1" applyAlignment="1">
      <alignment horizontal="centerContinuous"/>
    </xf>
    <xf numFmtId="39" fontId="6" fillId="0" borderId="0" xfId="0" applyNumberFormat="1" applyFont="1" applyAlignment="1">
      <alignment horizontal="centerContinuous"/>
    </xf>
    <xf numFmtId="39" fontId="6" fillId="0" borderId="0" xfId="0" applyNumberFormat="1" applyFont="1"/>
    <xf numFmtId="39" fontId="5" fillId="0" borderId="0" xfId="0" applyNumberFormat="1" applyFont="1" applyAlignment="1">
      <alignment horizontal="centerContinuous" wrapText="1"/>
    </xf>
    <xf numFmtId="39" fontId="6" fillId="0" borderId="0" xfId="0" applyNumberFormat="1" applyFont="1" applyAlignment="1">
      <alignment horizontal="centerContinuous" wrapText="1"/>
    </xf>
    <xf numFmtId="39" fontId="5" fillId="0" borderId="0" xfId="0" applyNumberFormat="1" applyFont="1"/>
    <xf numFmtId="39" fontId="7" fillId="0" borderId="0" xfId="0" applyNumberFormat="1" applyFont="1"/>
    <xf numFmtId="39" fontId="7" fillId="0" borderId="1" xfId="0" applyNumberFormat="1" applyFont="1" applyBorder="1" applyAlignment="1">
      <alignment horizontal="center"/>
    </xf>
    <xf numFmtId="39" fontId="7" fillId="0" borderId="0" xfId="0" applyNumberFormat="1" applyFont="1" applyFill="1"/>
    <xf numFmtId="39" fontId="7" fillId="2" borderId="0" xfId="0" applyNumberFormat="1" applyFont="1" applyFill="1"/>
    <xf numFmtId="39" fontId="7" fillId="0" borderId="0" xfId="1" applyNumberFormat="1" applyFont="1"/>
    <xf numFmtId="39" fontId="7" fillId="0" borderId="1" xfId="0" applyNumberFormat="1" applyFont="1" applyFill="1" applyBorder="1"/>
    <xf numFmtId="39" fontId="7" fillId="0" borderId="1" xfId="0" applyNumberFormat="1" applyFont="1" applyBorder="1"/>
    <xf numFmtId="39" fontId="7" fillId="0" borderId="0" xfId="0" applyNumberFormat="1" applyFont="1" applyBorder="1" applyAlignment="1">
      <alignment horizontal="left"/>
    </xf>
    <xf numFmtId="39" fontId="7" fillId="0" borderId="0" xfId="1" applyNumberFormat="1" applyFont="1" applyBorder="1"/>
    <xf numFmtId="39" fontId="7" fillId="0" borderId="0" xfId="0" applyNumberFormat="1" applyFont="1" applyBorder="1"/>
    <xf numFmtId="39" fontId="8" fillId="0" borderId="0" xfId="0" applyNumberFormat="1" applyFont="1" applyFill="1"/>
    <xf numFmtId="39" fontId="8" fillId="0" borderId="0" xfId="0" applyNumberFormat="1" applyFont="1"/>
    <xf numFmtId="39" fontId="8" fillId="2" borderId="0" xfId="0" applyNumberFormat="1" applyFont="1" applyFill="1" applyBorder="1"/>
    <xf numFmtId="39" fontId="8" fillId="2" borderId="0" xfId="0" applyNumberFormat="1" applyFont="1" applyFill="1"/>
    <xf numFmtId="39" fontId="8" fillId="0" borderId="0" xfId="1" applyNumberFormat="1" applyFont="1"/>
    <xf numFmtId="39" fontId="6" fillId="0" borderId="1" xfId="0" applyNumberFormat="1" applyFont="1" applyBorder="1" applyAlignment="1">
      <alignment horizontal="center"/>
    </xf>
    <xf numFmtId="164" fontId="6" fillId="0" borderId="0" xfId="1" applyNumberFormat="1" applyFont="1"/>
    <xf numFmtId="39" fontId="6" fillId="0" borderId="1" xfId="0" applyNumberFormat="1" applyFont="1" applyFill="1" applyBorder="1"/>
    <xf numFmtId="164" fontId="6" fillId="0" borderId="0" xfId="1" applyNumberFormat="1" applyFont="1" applyFill="1"/>
    <xf numFmtId="164" fontId="6" fillId="0" borderId="0" xfId="1" applyNumberFormat="1" applyFont="1" applyFill="1" applyBorder="1"/>
    <xf numFmtId="164" fontId="6" fillId="0" borderId="1" xfId="1" applyNumberFormat="1" applyFont="1" applyFill="1" applyBorder="1"/>
    <xf numFmtId="39" fontId="6" fillId="0" borderId="0" xfId="0" applyNumberFormat="1" applyFont="1" applyFill="1"/>
    <xf numFmtId="39" fontId="6" fillId="0" borderId="1" xfId="0" applyNumberFormat="1" applyFont="1" applyBorder="1"/>
    <xf numFmtId="164" fontId="6" fillId="0" borderId="1" xfId="1" applyNumberFormat="1" applyFont="1" applyBorder="1"/>
    <xf numFmtId="164" fontId="6" fillId="0" borderId="0" xfId="1" applyNumberFormat="1" applyFont="1" applyBorder="1"/>
    <xf numFmtId="43" fontId="7" fillId="0" borderId="0" xfId="1" applyFont="1"/>
    <xf numFmtId="43" fontId="7" fillId="0" borderId="0" xfId="1" applyFont="1" applyFill="1"/>
    <xf numFmtId="43" fontId="7" fillId="0" borderId="1" xfId="1" applyFont="1" applyBorder="1"/>
    <xf numFmtId="41" fontId="7" fillId="0" borderId="0" xfId="1" applyNumberFormat="1" applyFont="1"/>
    <xf numFmtId="41" fontId="7" fillId="0" borderId="1" xfId="1" applyNumberFormat="1" applyFont="1" applyBorder="1"/>
    <xf numFmtId="41" fontId="8" fillId="0" borderId="0" xfId="1" applyNumberFormat="1" applyFont="1" applyFill="1" applyBorder="1"/>
    <xf numFmtId="41" fontId="8" fillId="0" borderId="0" xfId="1" applyNumberFormat="1" applyFont="1" applyFill="1"/>
    <xf numFmtId="41" fontId="7" fillId="0" borderId="0" xfId="1" applyNumberFormat="1" applyFont="1" applyFill="1"/>
    <xf numFmtId="41" fontId="8" fillId="0" borderId="2" xfId="1" applyNumberFormat="1" applyFont="1" applyFill="1" applyBorder="1"/>
    <xf numFmtId="41" fontId="8" fillId="0" borderId="2" xfId="1" applyNumberFormat="1" applyFont="1" applyBorder="1"/>
    <xf numFmtId="41" fontId="8" fillId="0" borderId="0" xfId="1" applyNumberFormat="1" applyFont="1"/>
    <xf numFmtId="41" fontId="8" fillId="0" borderId="3" xfId="1" applyNumberFormat="1" applyFont="1" applyBorder="1"/>
    <xf numFmtId="164" fontId="5" fillId="0" borderId="4" xfId="1" applyNumberFormat="1" applyFont="1" applyBorder="1"/>
    <xf numFmtId="43" fontId="8" fillId="0" borderId="0" xfId="1" applyFont="1"/>
    <xf numFmtId="39" fontId="6" fillId="2" borderId="0" xfId="1" applyNumberFormat="1" applyFont="1" applyFill="1"/>
    <xf numFmtId="39" fontId="6" fillId="2" borderId="0" xfId="0" applyNumberFormat="1" applyFont="1" applyFill="1"/>
    <xf numFmtId="39" fontId="6" fillId="0" borderId="0" xfId="1" applyNumberFormat="1" applyFont="1" applyFill="1"/>
    <xf numFmtId="39" fontId="6" fillId="0" borderId="0" xfId="1" applyNumberFormat="1" applyFont="1"/>
    <xf numFmtId="43" fontId="6" fillId="0" borderId="0" xfId="1" applyFont="1" applyFill="1"/>
    <xf numFmtId="43" fontId="6" fillId="0" borderId="1" xfId="1" applyFont="1" applyFill="1" applyBorder="1"/>
    <xf numFmtId="3" fontId="4" fillId="0" borderId="0" xfId="1" applyNumberFormat="1" applyFont="1" applyFill="1"/>
    <xf numFmtId="43" fontId="4" fillId="0" borderId="0" xfId="1" applyFont="1" applyFill="1"/>
    <xf numFmtId="3" fontId="4" fillId="0" borderId="0" xfId="7" applyNumberFormat="1" applyFont="1" applyFill="1"/>
    <xf numFmtId="43" fontId="7" fillId="0" borderId="0" xfId="1" applyFont="1" applyBorder="1"/>
    <xf numFmtId="0" fontId="10" fillId="0" borderId="0" xfId="0" applyFont="1" applyFill="1"/>
    <xf numFmtId="4" fontId="10" fillId="0" borderId="1" xfId="0" applyNumberFormat="1" applyFont="1" applyFill="1" applyBorder="1" applyAlignment="1">
      <alignment horizontal="center" wrapText="1"/>
    </xf>
    <xf numFmtId="0" fontId="10" fillId="0" borderId="0" xfId="0" applyFont="1"/>
    <xf numFmtId="0" fontId="9" fillId="0" borderId="0" xfId="0" applyFont="1"/>
    <xf numFmtId="43" fontId="10" fillId="0" borderId="0" xfId="1" applyFont="1"/>
    <xf numFmtId="43" fontId="10" fillId="0" borderId="1" xfId="1" applyFont="1" applyBorder="1" applyAlignment="1">
      <alignment horizontal="center"/>
    </xf>
    <xf numFmtId="164" fontId="10" fillId="0" borderId="0" xfId="1" applyNumberFormat="1" applyFont="1"/>
    <xf numFmtId="164" fontId="10" fillId="0" borderId="0" xfId="0" applyNumberFormat="1" applyFont="1"/>
    <xf numFmtId="0" fontId="9" fillId="0" borderId="1" xfId="0" applyFont="1" applyBorder="1"/>
    <xf numFmtId="0" fontId="9" fillId="0" borderId="0" xfId="0" applyFont="1" applyFill="1" applyAlignment="1">
      <alignment horizontal="center"/>
    </xf>
    <xf numFmtId="4" fontId="10" fillId="0" borderId="0" xfId="0" applyNumberFormat="1" applyFont="1" applyFill="1" applyAlignment="1">
      <alignment horizontal="center"/>
    </xf>
    <xf numFmtId="0" fontId="9" fillId="0" borderId="0" xfId="0" applyFont="1" applyBorder="1"/>
    <xf numFmtId="39"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39" fontId="0" fillId="0" borderId="0" xfId="0" applyNumberFormat="1" applyAlignment="1">
      <alignment vertical="top" wrapText="1"/>
    </xf>
    <xf numFmtId="39" fontId="0" fillId="0" borderId="5" xfId="0" applyNumberForma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39" fontId="11"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vertical="top" wrapText="1"/>
    </xf>
    <xf numFmtId="39" fontId="2" fillId="0" borderId="11" xfId="5" applyNumberFormat="1" applyBorder="1" applyAlignment="1" applyProtection="1">
      <alignment horizontal="center" vertical="top" wrapText="1"/>
    </xf>
    <xf numFmtId="0" fontId="0" fillId="0" borderId="9" xfId="0" applyBorder="1" applyAlignment="1">
      <alignment horizontal="center" vertical="top" wrapText="1"/>
    </xf>
    <xf numFmtId="39" fontId="2" fillId="0" borderId="12" xfId="5" applyNumberFormat="1" applyBorder="1" applyAlignment="1" applyProtection="1">
      <alignment horizontal="center" vertical="top" wrapText="1"/>
    </xf>
    <xf numFmtId="0" fontId="9" fillId="3" borderId="0" xfId="0" applyFont="1" applyFill="1"/>
    <xf numFmtId="164" fontId="9" fillId="0" borderId="0" xfId="1" applyNumberFormat="1" applyFont="1"/>
    <xf numFmtId="39" fontId="10" fillId="0" borderId="0" xfId="1" applyNumberFormat="1" applyFont="1"/>
    <xf numFmtId="43" fontId="10" fillId="0" borderId="0" xfId="1" applyNumberFormat="1" applyFont="1"/>
    <xf numFmtId="165" fontId="9" fillId="0" borderId="0" xfId="3" applyNumberFormat="1" applyFont="1" applyBorder="1"/>
    <xf numFmtId="5" fontId="10" fillId="0" borderId="0" xfId="1" applyNumberFormat="1" applyFont="1"/>
    <xf numFmtId="165" fontId="10" fillId="0" borderId="0" xfId="1" applyNumberFormat="1" applyFont="1"/>
    <xf numFmtId="9" fontId="9" fillId="3" borderId="0" xfId="1" applyNumberFormat="1" applyFont="1" applyFill="1" applyAlignment="1">
      <alignment horizontal="right"/>
    </xf>
    <xf numFmtId="165" fontId="9" fillId="0" borderId="4" xfId="3" applyNumberFormat="1" applyFont="1" applyBorder="1"/>
    <xf numFmtId="165" fontId="10" fillId="0" borderId="0" xfId="1" applyNumberFormat="1" applyFont="1" applyFill="1" applyAlignment="1">
      <alignment horizontal="right"/>
    </xf>
    <xf numFmtId="165" fontId="9" fillId="0" borderId="13" xfId="1" applyNumberFormat="1" applyFont="1" applyFill="1" applyBorder="1" applyAlignment="1">
      <alignment horizontal="right"/>
    </xf>
    <xf numFmtId="165" fontId="10" fillId="0" borderId="0" xfId="1" applyNumberFormat="1" applyFont="1" applyAlignment="1">
      <alignment horizontal="right"/>
    </xf>
    <xf numFmtId="165" fontId="10" fillId="0" borderId="0" xfId="1" applyNumberFormat="1" applyFont="1" applyBorder="1" applyAlignment="1">
      <alignment horizontal="right"/>
    </xf>
    <xf numFmtId="43" fontId="10" fillId="0" borderId="0" xfId="1" applyFont="1" applyFill="1" applyAlignment="1">
      <alignment horizontal="right"/>
    </xf>
    <xf numFmtId="44" fontId="10" fillId="0" borderId="0" xfId="3" applyFont="1" applyFill="1" applyAlignment="1">
      <alignment horizontal="right"/>
    </xf>
    <xf numFmtId="43" fontId="10" fillId="0" borderId="0" xfId="1" applyNumberFormat="1" applyFont="1" applyFill="1" applyAlignment="1">
      <alignment horizontal="right"/>
    </xf>
    <xf numFmtId="0" fontId="9" fillId="0" borderId="0" xfId="0" applyFont="1" applyFill="1" applyAlignment="1">
      <alignment horizontal="center"/>
    </xf>
    <xf numFmtId="0" fontId="9" fillId="0" borderId="0" xfId="0" applyFont="1" applyFill="1" applyAlignment="1">
      <alignment horizontal="center" wrapText="1"/>
    </xf>
  </cellXfs>
  <cellStyles count="8">
    <cellStyle name="Comma" xfId="1" builtinId="3"/>
    <cellStyle name="Comma 2" xfId="2"/>
    <cellStyle name="Currency" xfId="3" builtinId="4"/>
    <cellStyle name="Currency 2" xfId="4"/>
    <cellStyle name="Hyperlink" xfId="5" builtinId="8"/>
    <cellStyle name="Normal" xfId="0" builtinId="0"/>
    <cellStyle name="Normal 2" xfId="6"/>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9"/>
  <sheetViews>
    <sheetView view="pageBreakPreview" zoomScale="60" zoomScaleNormal="75" workbookViewId="0">
      <selection activeCell="J22" sqref="J22"/>
    </sheetView>
  </sheetViews>
  <sheetFormatPr defaultRowHeight="14.25" x14ac:dyDescent="0.2"/>
  <cols>
    <col min="1" max="1" width="34.42578125" style="3" bestFit="1" customWidth="1"/>
    <col min="2" max="2" width="26.42578125" style="3" bestFit="1" customWidth="1"/>
    <col min="3" max="3" width="24.5703125" style="3" customWidth="1"/>
    <col min="4" max="4" width="24" style="3" bestFit="1" customWidth="1"/>
    <col min="5" max="5" width="20.7109375" style="3" bestFit="1" customWidth="1"/>
    <col min="6" max="6" width="18.85546875" style="3" customWidth="1"/>
    <col min="7" max="7" width="22.42578125" style="3" bestFit="1" customWidth="1"/>
    <col min="8" max="10" width="13.85546875" style="3" customWidth="1"/>
    <col min="11" max="15" width="16.42578125" style="3" customWidth="1"/>
    <col min="16" max="16" width="13.85546875" style="3" customWidth="1"/>
    <col min="17" max="18" width="12.7109375" style="3" customWidth="1"/>
    <col min="19" max="16384" width="9.140625" style="3"/>
  </cols>
  <sheetData>
    <row r="1" spans="1:36" s="9" customFormat="1" ht="18" x14ac:dyDescent="0.25">
      <c r="A1" s="7" t="s">
        <v>24</v>
      </c>
      <c r="B1" s="8"/>
      <c r="C1" s="8"/>
      <c r="D1" s="8"/>
      <c r="E1" s="8"/>
      <c r="F1" s="8"/>
      <c r="G1" s="8"/>
    </row>
    <row r="2" spans="1:36" s="9" customFormat="1" ht="18" x14ac:dyDescent="0.25">
      <c r="A2" s="10" t="s">
        <v>40</v>
      </c>
      <c r="B2" s="11"/>
      <c r="C2" s="11"/>
      <c r="D2" s="11"/>
      <c r="E2" s="11"/>
      <c r="F2" s="11"/>
      <c r="G2" s="11"/>
    </row>
    <row r="3" spans="1:36" s="9" customFormat="1" ht="18" x14ac:dyDescent="0.25">
      <c r="A3" s="7" t="s">
        <v>10</v>
      </c>
      <c r="B3" s="8"/>
      <c r="C3" s="8"/>
      <c r="D3" s="8"/>
      <c r="E3" s="8"/>
      <c r="F3" s="8"/>
      <c r="G3" s="8"/>
    </row>
    <row r="4" spans="1:36" s="9" customFormat="1" ht="18" x14ac:dyDescent="0.25">
      <c r="A4" s="7"/>
      <c r="B4" s="8"/>
      <c r="C4" s="8"/>
      <c r="D4" s="8"/>
      <c r="E4" s="8"/>
      <c r="F4" s="8"/>
      <c r="G4" s="8"/>
    </row>
    <row r="5" spans="1:36" s="9" customFormat="1" ht="18" x14ac:dyDescent="0.25"/>
    <row r="6" spans="1:36" s="9" customFormat="1" ht="18" x14ac:dyDescent="0.25">
      <c r="B6" s="28" t="s">
        <v>18</v>
      </c>
      <c r="C6" s="28" t="s">
        <v>9</v>
      </c>
      <c r="D6" s="28" t="s">
        <v>16</v>
      </c>
      <c r="E6" s="28" t="s">
        <v>17</v>
      </c>
      <c r="F6" s="28" t="s">
        <v>0</v>
      </c>
      <c r="G6" s="28" t="s">
        <v>1</v>
      </c>
    </row>
    <row r="7" spans="1:36" s="9" customFormat="1" ht="18" x14ac:dyDescent="0.25"/>
    <row r="8" spans="1:36" s="53" customFormat="1" ht="18" x14ac:dyDescent="0.25">
      <c r="A8" s="9" t="s">
        <v>26</v>
      </c>
      <c r="B8" s="29">
        <v>145771057.65436003</v>
      </c>
      <c r="C8" s="29">
        <v>60732085.69790905</v>
      </c>
      <c r="D8" s="29">
        <v>3103132048.3384924</v>
      </c>
      <c r="E8" s="29">
        <v>31920888.735854734</v>
      </c>
      <c r="F8" s="29">
        <v>86294.950000000506</v>
      </c>
      <c r="G8" s="29">
        <f>SUM(B8:F8)</f>
        <v>3341642375.376616</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s="9" customFormat="1" ht="18" x14ac:dyDescent="0.25">
      <c r="B9" s="29"/>
      <c r="C9" s="29"/>
      <c r="D9" s="29"/>
      <c r="E9" s="29"/>
      <c r="F9" s="29"/>
      <c r="G9" s="29"/>
    </row>
    <row r="10" spans="1:36" s="34" customFormat="1" ht="18" x14ac:dyDescent="0.25">
      <c r="A10" s="30" t="s">
        <v>28</v>
      </c>
      <c r="B10" s="31"/>
      <c r="C10" s="31"/>
      <c r="D10" s="31"/>
      <c r="E10" s="31"/>
      <c r="F10" s="31"/>
      <c r="G10" s="31"/>
    </row>
    <row r="11" spans="1:36" s="34" customFormat="1" ht="18" x14ac:dyDescent="0.25">
      <c r="A11" s="9" t="s">
        <v>2</v>
      </c>
      <c r="B11" s="32">
        <v>970634106.48000002</v>
      </c>
      <c r="C11" s="32">
        <v>205183539.83999997</v>
      </c>
      <c r="D11" s="32">
        <v>507457184.38</v>
      </c>
      <c r="E11" s="32">
        <v>11224458.550000001</v>
      </c>
      <c r="F11" s="32">
        <v>803358.6</v>
      </c>
      <c r="G11" s="29">
        <f t="shared" ref="G11:G17" si="0">SUM(B11:F11)</f>
        <v>1695302647.8499997</v>
      </c>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row>
    <row r="12" spans="1:36" s="34" customFormat="1" ht="18" x14ac:dyDescent="0.25">
      <c r="A12" s="9" t="s">
        <v>3</v>
      </c>
      <c r="B12" s="32">
        <v>-925969656.0999999</v>
      </c>
      <c r="C12" s="32">
        <v>-198446926.63</v>
      </c>
      <c r="D12" s="32">
        <v>-319854844.25</v>
      </c>
      <c r="E12" s="32">
        <v>-2442945.44</v>
      </c>
      <c r="F12" s="32">
        <v>0</v>
      </c>
      <c r="G12" s="29">
        <f t="shared" si="0"/>
        <v>-1446714372.4200001</v>
      </c>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row>
    <row r="13" spans="1:36" s="34" customFormat="1" ht="18" x14ac:dyDescent="0.25">
      <c r="A13" s="9" t="s">
        <v>4</v>
      </c>
      <c r="B13" s="32">
        <v>-13111932</v>
      </c>
      <c r="C13" s="32">
        <v>-2563534</v>
      </c>
      <c r="D13" s="32">
        <v>-7169675</v>
      </c>
      <c r="E13" s="32">
        <v>-154859</v>
      </c>
      <c r="F13" s="32">
        <v>0</v>
      </c>
      <c r="G13" s="29">
        <f t="shared" si="0"/>
        <v>-23000000</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row>
    <row r="14" spans="1:36" s="34" customFormat="1" ht="18" x14ac:dyDescent="0.25">
      <c r="A14" s="9" t="s">
        <v>5</v>
      </c>
      <c r="B14" s="32">
        <v>620103.56999999995</v>
      </c>
      <c r="C14" s="32">
        <v>217102.24</v>
      </c>
      <c r="D14" s="32">
        <v>21024394.09</v>
      </c>
      <c r="E14" s="32">
        <v>130190.03</v>
      </c>
      <c r="F14" s="32">
        <v>0</v>
      </c>
      <c r="G14" s="29">
        <f t="shared" si="0"/>
        <v>21991789.93</v>
      </c>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row>
    <row r="15" spans="1:36" s="34" customFormat="1" ht="18" x14ac:dyDescent="0.25">
      <c r="A15" s="9" t="s">
        <v>6</v>
      </c>
      <c r="B15" s="32">
        <v>0</v>
      </c>
      <c r="C15" s="32">
        <v>0</v>
      </c>
      <c r="D15" s="32">
        <v>0</v>
      </c>
      <c r="E15" s="32">
        <v>0</v>
      </c>
      <c r="F15" s="32">
        <v>0</v>
      </c>
      <c r="G15" s="32">
        <f t="shared" si="0"/>
        <v>0</v>
      </c>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row>
    <row r="16" spans="1:36" s="34" customFormat="1" ht="18" x14ac:dyDescent="0.25">
      <c r="A16" s="9" t="s">
        <v>7</v>
      </c>
      <c r="B16" s="32">
        <v>0</v>
      </c>
      <c r="C16" s="32">
        <v>0</v>
      </c>
      <c r="D16" s="32">
        <v>0</v>
      </c>
      <c r="E16" s="32">
        <v>0</v>
      </c>
      <c r="F16" s="32">
        <v>0</v>
      </c>
      <c r="G16" s="32">
        <f t="shared" si="0"/>
        <v>0</v>
      </c>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row>
    <row r="17" spans="1:36" s="34" customFormat="1" ht="18" x14ac:dyDescent="0.25">
      <c r="A17" s="9" t="s">
        <v>8</v>
      </c>
      <c r="B17" s="33">
        <v>0</v>
      </c>
      <c r="C17" s="33">
        <v>0</v>
      </c>
      <c r="D17" s="33">
        <v>0</v>
      </c>
      <c r="E17" s="33">
        <v>0</v>
      </c>
      <c r="F17" s="33">
        <v>0</v>
      </c>
      <c r="G17" s="33">
        <f t="shared" si="0"/>
        <v>0</v>
      </c>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row>
    <row r="18" spans="1:36" s="34" customFormat="1" ht="18" x14ac:dyDescent="0.25">
      <c r="B18" s="31"/>
      <c r="C18" s="31"/>
      <c r="D18" s="31"/>
      <c r="E18" s="31"/>
      <c r="F18" s="31"/>
      <c r="G18" s="31"/>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row>
    <row r="19" spans="1:36" s="34" customFormat="1" ht="18" x14ac:dyDescent="0.25">
      <c r="A19" s="34" t="s">
        <v>32</v>
      </c>
      <c r="B19" s="31">
        <f t="shared" ref="B19:G19" si="1">SUM(B8:B18)</f>
        <v>177943679.60436016</v>
      </c>
      <c r="C19" s="31">
        <f t="shared" si="1"/>
        <v>65122267.147909038</v>
      </c>
      <c r="D19" s="31">
        <f t="shared" si="1"/>
        <v>3304589107.5584927</v>
      </c>
      <c r="E19" s="31">
        <f t="shared" si="1"/>
        <v>40677732.875854738</v>
      </c>
      <c r="F19" s="31">
        <f t="shared" si="1"/>
        <v>889653.55000000051</v>
      </c>
      <c r="G19" s="31">
        <f t="shared" si="1"/>
        <v>3589222440.7366157</v>
      </c>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row>
    <row r="20" spans="1:36" s="9" customFormat="1" ht="18" x14ac:dyDescent="0.25">
      <c r="B20" s="29"/>
      <c r="C20" s="29"/>
      <c r="D20" s="29"/>
      <c r="E20" s="29"/>
      <c r="F20" s="29"/>
      <c r="G20" s="29"/>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row>
    <row r="21" spans="1:36" s="9" customFormat="1" ht="18" x14ac:dyDescent="0.25">
      <c r="A21" s="35" t="s">
        <v>31</v>
      </c>
      <c r="B21" s="29"/>
      <c r="C21" s="29"/>
      <c r="D21" s="29"/>
      <c r="E21" s="29"/>
      <c r="F21" s="29"/>
      <c r="G21" s="29"/>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row>
    <row r="22" spans="1:36" s="9" customFormat="1" ht="18" x14ac:dyDescent="0.25">
      <c r="A22" s="9" t="s">
        <v>2</v>
      </c>
      <c r="B22" s="29">
        <v>1104128046.8500001</v>
      </c>
      <c r="C22" s="29">
        <v>223055400.41</v>
      </c>
      <c r="D22" s="29">
        <v>622988151.38000011</v>
      </c>
      <c r="E22" s="29">
        <v>8580116.9100000001</v>
      </c>
      <c r="F22" s="29">
        <v>-585844.32999999996</v>
      </c>
      <c r="G22" s="29">
        <f>SUM(B22:F22)</f>
        <v>1958165871.2200005</v>
      </c>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row>
    <row r="23" spans="1:36" s="9" customFormat="1" ht="18" x14ac:dyDescent="0.25">
      <c r="A23" s="9" t="s">
        <v>3</v>
      </c>
      <c r="B23" s="29">
        <v>-926442810.90999985</v>
      </c>
      <c r="C23" s="29">
        <v>-202826372.00999999</v>
      </c>
      <c r="D23" s="29">
        <v>-479467001.24000001</v>
      </c>
      <c r="E23" s="29">
        <v>-5582334.8000000007</v>
      </c>
      <c r="F23" s="29">
        <v>0</v>
      </c>
      <c r="G23" s="29">
        <f>SUM(B23:F23)</f>
        <v>-1614318518.9599998</v>
      </c>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row>
    <row r="24" spans="1:36" s="9" customFormat="1" ht="18" x14ac:dyDescent="0.25">
      <c r="A24" s="9" t="s">
        <v>4</v>
      </c>
      <c r="B24" s="29">
        <v>-15823836</v>
      </c>
      <c r="C24" s="29">
        <v>-3181684</v>
      </c>
      <c r="D24" s="29">
        <v>-8863076</v>
      </c>
      <c r="E24" s="29">
        <v>-131404</v>
      </c>
      <c r="F24" s="29">
        <v>0</v>
      </c>
      <c r="G24" s="29">
        <f>SUM(B24:F24)</f>
        <v>-28000000</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row>
    <row r="25" spans="1:36" s="9" customFormat="1" ht="18" x14ac:dyDescent="0.25">
      <c r="A25" s="9" t="s">
        <v>5</v>
      </c>
      <c r="B25" s="29">
        <v>1565396.15</v>
      </c>
      <c r="C25" s="29">
        <v>354483.35</v>
      </c>
      <c r="D25" s="29">
        <v>15161841.559999999</v>
      </c>
      <c r="E25" s="29">
        <v>227095.99</v>
      </c>
      <c r="F25" s="29">
        <v>0</v>
      </c>
      <c r="G25" s="29">
        <f>SUM(B25:F25)</f>
        <v>17308817.049999997</v>
      </c>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row>
    <row r="26" spans="1:36" s="9" customFormat="1" ht="18" x14ac:dyDescent="0.25">
      <c r="A26" s="9" t="s">
        <v>6</v>
      </c>
      <c r="B26" s="29">
        <v>0</v>
      </c>
      <c r="C26" s="29">
        <v>0</v>
      </c>
      <c r="D26" s="29">
        <v>0</v>
      </c>
      <c r="E26" s="29">
        <v>0</v>
      </c>
      <c r="F26" s="29">
        <v>0</v>
      </c>
      <c r="G26" s="29">
        <v>0</v>
      </c>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row>
    <row r="27" spans="1:36" s="9" customFormat="1" ht="18" x14ac:dyDescent="0.25">
      <c r="A27" s="9" t="s">
        <v>7</v>
      </c>
      <c r="B27" s="29">
        <v>0</v>
      </c>
      <c r="C27" s="29">
        <v>0</v>
      </c>
      <c r="D27" s="29">
        <v>0</v>
      </c>
      <c r="E27" s="29">
        <v>0</v>
      </c>
      <c r="F27" s="29">
        <v>0</v>
      </c>
      <c r="G27" s="29">
        <v>0</v>
      </c>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row>
    <row r="28" spans="1:36" s="9" customFormat="1" ht="18" x14ac:dyDescent="0.25">
      <c r="A28" s="9" t="s">
        <v>8</v>
      </c>
      <c r="B28" s="36">
        <v>0</v>
      </c>
      <c r="C28" s="36">
        <v>0</v>
      </c>
      <c r="D28" s="36">
        <v>0</v>
      </c>
      <c r="E28" s="36">
        <v>0</v>
      </c>
      <c r="F28" s="36">
        <v>0</v>
      </c>
      <c r="G28" s="36"/>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1:36" s="9" customFormat="1" ht="18" x14ac:dyDescent="0.25">
      <c r="B29" s="29"/>
      <c r="C29" s="29"/>
      <c r="D29" s="29"/>
      <c r="E29" s="29"/>
      <c r="F29" s="29"/>
      <c r="G29" s="29"/>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row>
    <row r="30" spans="1:36" s="9" customFormat="1" ht="18" x14ac:dyDescent="0.25">
      <c r="A30" s="9" t="s">
        <v>35</v>
      </c>
      <c r="B30" s="29">
        <f t="shared" ref="B30:G30" si="2">SUM(B18:B29)</f>
        <v>341370475.69436038</v>
      </c>
      <c r="C30" s="29">
        <f t="shared" si="2"/>
        <v>82524094.897909015</v>
      </c>
      <c r="D30" s="29">
        <f t="shared" si="2"/>
        <v>3454409023.2584929</v>
      </c>
      <c r="E30" s="29">
        <f t="shared" si="2"/>
        <v>43771206.975854747</v>
      </c>
      <c r="F30" s="29">
        <f t="shared" si="2"/>
        <v>303809.22000000055</v>
      </c>
      <c r="G30" s="29">
        <f t="shared" si="2"/>
        <v>3922378610.0466166</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1" spans="1:36" s="9" customFormat="1" ht="18" x14ac:dyDescent="0.25">
      <c r="B31" s="29"/>
      <c r="C31" s="29"/>
      <c r="D31" s="29"/>
      <c r="E31" s="29"/>
      <c r="F31" s="29"/>
      <c r="G31" s="29"/>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1:36" s="9" customFormat="1" ht="18" x14ac:dyDescent="0.25">
      <c r="A32" s="35" t="s">
        <v>30</v>
      </c>
      <c r="B32" s="29"/>
      <c r="C32" s="29"/>
      <c r="D32" s="29"/>
      <c r="E32" s="29"/>
      <c r="F32" s="29"/>
      <c r="G32" s="29"/>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row>
    <row r="33" spans="1:36" s="9" customFormat="1" ht="18" x14ac:dyDescent="0.25">
      <c r="A33" s="9" t="s">
        <v>2</v>
      </c>
      <c r="B33" s="29">
        <v>998873036.80999994</v>
      </c>
      <c r="C33" s="29">
        <v>212023283.25</v>
      </c>
      <c r="D33" s="29">
        <v>543158136.80000007</v>
      </c>
      <c r="E33" s="29">
        <v>4983663.0599999996</v>
      </c>
      <c r="F33" s="29">
        <v>3485.44</v>
      </c>
      <c r="G33" s="29">
        <f>SUM(B33:F33)</f>
        <v>1759041605.3600001</v>
      </c>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s="9" customFormat="1" ht="18" x14ac:dyDescent="0.25">
      <c r="A34" s="9" t="s">
        <v>3</v>
      </c>
      <c r="B34" s="29">
        <v>-942438527.63</v>
      </c>
      <c r="C34" s="29">
        <v>-203250789.07999998</v>
      </c>
      <c r="D34" s="29">
        <v>-453904688.71000004</v>
      </c>
      <c r="E34" s="29">
        <v>-12535291.01</v>
      </c>
      <c r="F34" s="29">
        <v>0</v>
      </c>
      <c r="G34" s="29">
        <f>SUM(B34:F34)</f>
        <v>-1612129296.4300001</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row>
    <row r="35" spans="1:36" s="9" customFormat="1" ht="18" x14ac:dyDescent="0.25">
      <c r="A35" s="9" t="s">
        <v>4</v>
      </c>
      <c r="B35" s="29">
        <v>-9702937</v>
      </c>
      <c r="C35" s="29">
        <v>-2097783</v>
      </c>
      <c r="D35" s="29">
        <v>-5155811</v>
      </c>
      <c r="E35" s="29">
        <v>-43469</v>
      </c>
      <c r="F35" s="29"/>
      <c r="G35" s="29">
        <f>SUM(B35:F35)</f>
        <v>-17000000</v>
      </c>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1:36" s="9" customFormat="1" ht="18" x14ac:dyDescent="0.25">
      <c r="A36" s="9" t="s">
        <v>5</v>
      </c>
      <c r="B36" s="29">
        <v>2531145.61</v>
      </c>
      <c r="C36" s="29">
        <v>497535.63</v>
      </c>
      <c r="D36" s="29">
        <v>20253081.129999999</v>
      </c>
      <c r="E36" s="29">
        <v>238571.96</v>
      </c>
      <c r="F36" s="29"/>
      <c r="G36" s="29">
        <f>SUM(B36:F36)</f>
        <v>23520334.329999998</v>
      </c>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1:36" s="9" customFormat="1" ht="18" x14ac:dyDescent="0.25">
      <c r="A37" s="9" t="s">
        <v>6</v>
      </c>
      <c r="B37" s="29">
        <v>0</v>
      </c>
      <c r="C37" s="29">
        <v>0</v>
      </c>
      <c r="D37" s="29">
        <v>0</v>
      </c>
      <c r="E37" s="29">
        <v>0</v>
      </c>
      <c r="F37" s="29">
        <v>0</v>
      </c>
      <c r="G37" s="29">
        <v>0</v>
      </c>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row>
    <row r="38" spans="1:36" s="9" customFormat="1" ht="18" x14ac:dyDescent="0.25">
      <c r="A38" s="9" t="s">
        <v>7</v>
      </c>
      <c r="B38" s="29">
        <v>0</v>
      </c>
      <c r="C38" s="29">
        <v>0</v>
      </c>
      <c r="D38" s="29">
        <v>0</v>
      </c>
      <c r="E38" s="29">
        <v>0</v>
      </c>
      <c r="F38" s="29">
        <v>0</v>
      </c>
      <c r="G38" s="29">
        <v>0</v>
      </c>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s="9" customFormat="1" ht="18" x14ac:dyDescent="0.25">
      <c r="A39" s="9" t="s">
        <v>8</v>
      </c>
      <c r="B39" s="36">
        <v>0</v>
      </c>
      <c r="C39" s="36">
        <v>0</v>
      </c>
      <c r="D39" s="36">
        <v>0</v>
      </c>
      <c r="E39" s="36">
        <v>0</v>
      </c>
      <c r="F39" s="36">
        <v>0</v>
      </c>
      <c r="G39" s="36">
        <v>0</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row>
    <row r="40" spans="1:36" s="9" customFormat="1" ht="18" x14ac:dyDescent="0.25">
      <c r="B40" s="29"/>
      <c r="C40" s="29"/>
      <c r="D40" s="29"/>
      <c r="E40" s="29"/>
      <c r="F40" s="29"/>
      <c r="G40" s="29"/>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row r="41" spans="1:36" s="9" customFormat="1" ht="18" x14ac:dyDescent="0.25">
      <c r="A41" s="9" t="s">
        <v>38</v>
      </c>
      <c r="B41" s="29">
        <f>SUM(B30:B40)</f>
        <v>390633193.48436022</v>
      </c>
      <c r="C41" s="29">
        <f>SUM(C30:C38)</f>
        <v>89696341.697909057</v>
      </c>
      <c r="D41" s="29">
        <f>SUM(D30:D39)</f>
        <v>3558759741.4784932</v>
      </c>
      <c r="E41" s="29">
        <f>SUM(E30:E39)</f>
        <v>36414681.985854752</v>
      </c>
      <c r="F41" s="29">
        <f>SUM(F30:F39)</f>
        <v>307294.66000000056</v>
      </c>
      <c r="G41" s="29">
        <f>SUM(B41:F41)</f>
        <v>4075811253.3066168</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1:36" s="9" customFormat="1" ht="18" x14ac:dyDescent="0.25">
      <c r="B42" s="29"/>
      <c r="C42" s="29"/>
      <c r="D42" s="29"/>
      <c r="E42" s="29"/>
      <c r="F42" s="29"/>
      <c r="G42" s="29"/>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1:36" s="9" customFormat="1" ht="18" x14ac:dyDescent="0.25">
      <c r="A43" s="35" t="s">
        <v>43</v>
      </c>
      <c r="B43" s="29"/>
      <c r="C43" s="29"/>
      <c r="D43" s="29"/>
      <c r="E43" s="29"/>
      <c r="F43" s="29"/>
      <c r="G43" s="29"/>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row>
    <row r="44" spans="1:36" s="9" customFormat="1" ht="18" x14ac:dyDescent="0.25">
      <c r="A44" s="9" t="s">
        <v>2</v>
      </c>
      <c r="B44" s="56">
        <v>944162700.73000014</v>
      </c>
      <c r="C44" s="56">
        <v>211185706.41999999</v>
      </c>
      <c r="D44" s="56">
        <v>543807561.17999995</v>
      </c>
      <c r="E44" s="56">
        <v>9116428.1900000013</v>
      </c>
      <c r="F44" s="56">
        <v>74125.47</v>
      </c>
      <c r="G44" s="29">
        <f t="shared" ref="G44:G50" si="3">SUM(B44:F44)</f>
        <v>1708346521.99</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1:36" s="9" customFormat="1" ht="18" x14ac:dyDescent="0.25">
      <c r="A45" s="9" t="s">
        <v>3</v>
      </c>
      <c r="B45" s="56">
        <v>-1009825091.6199999</v>
      </c>
      <c r="C45" s="56">
        <v>-204542562.42000002</v>
      </c>
      <c r="D45" s="56">
        <v>-613452277.83999991</v>
      </c>
      <c r="E45" s="56">
        <v>-5283535.71</v>
      </c>
      <c r="F45" s="56">
        <v>0</v>
      </c>
      <c r="G45" s="29">
        <f t="shared" si="3"/>
        <v>-1833103467.5899999</v>
      </c>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row r="46" spans="1:36" s="9" customFormat="1" ht="18" x14ac:dyDescent="0.25">
      <c r="A46" s="9" t="s">
        <v>4</v>
      </c>
      <c r="B46" s="56">
        <v>-13762466</v>
      </c>
      <c r="C46" s="56">
        <v>-3025796</v>
      </c>
      <c r="D46" s="56">
        <v>-8045242</v>
      </c>
      <c r="E46" s="56">
        <v>-166496</v>
      </c>
      <c r="F46" s="56">
        <v>0</v>
      </c>
      <c r="G46" s="29">
        <f t="shared" si="3"/>
        <v>-25000000</v>
      </c>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row>
    <row r="47" spans="1:36" s="9" customFormat="1" ht="18" x14ac:dyDescent="0.25">
      <c r="A47" s="9" t="s">
        <v>5</v>
      </c>
      <c r="B47" s="56"/>
      <c r="C47" s="56"/>
      <c r="D47" s="56"/>
      <c r="E47" s="56"/>
      <c r="F47" s="56">
        <v>0</v>
      </c>
      <c r="G47" s="29">
        <f t="shared" si="3"/>
        <v>0</v>
      </c>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row>
    <row r="48" spans="1:36" s="9" customFormat="1" ht="18" x14ac:dyDescent="0.25">
      <c r="A48" s="9" t="s">
        <v>6</v>
      </c>
      <c r="B48" s="56">
        <v>3395551</v>
      </c>
      <c r="C48" s="56">
        <v>775544.11</v>
      </c>
      <c r="D48" s="56">
        <v>31439751.710000001</v>
      </c>
      <c r="E48" s="56">
        <v>301105.46000000002</v>
      </c>
      <c r="F48" s="56">
        <v>0</v>
      </c>
      <c r="G48" s="29">
        <f t="shared" si="3"/>
        <v>35911952.280000001</v>
      </c>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row>
    <row r="49" spans="1:36" s="9" customFormat="1" ht="18" x14ac:dyDescent="0.25">
      <c r="A49" s="9" t="s">
        <v>7</v>
      </c>
      <c r="B49" s="56"/>
      <c r="C49" s="56"/>
      <c r="D49" s="56"/>
      <c r="E49" s="56"/>
      <c r="F49" s="56"/>
      <c r="G49" s="29">
        <f t="shared" si="3"/>
        <v>0</v>
      </c>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row>
    <row r="50" spans="1:36" s="9" customFormat="1" ht="18" x14ac:dyDescent="0.25">
      <c r="A50" s="9" t="s">
        <v>8</v>
      </c>
      <c r="B50" s="57"/>
      <c r="C50" s="57"/>
      <c r="D50" s="57"/>
      <c r="E50" s="57"/>
      <c r="F50" s="57"/>
      <c r="G50" s="36">
        <f t="shared" si="3"/>
        <v>0</v>
      </c>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row>
    <row r="51" spans="1:36" s="9" customFormat="1" ht="18" x14ac:dyDescent="0.25">
      <c r="B51" s="29"/>
      <c r="C51" s="29"/>
      <c r="D51" s="29"/>
      <c r="E51" s="29"/>
      <c r="F51" s="29"/>
      <c r="G51" s="29"/>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row>
    <row r="52" spans="1:36" s="9" customFormat="1" ht="18" x14ac:dyDescent="0.25">
      <c r="A52" s="9" t="s">
        <v>41</v>
      </c>
      <c r="B52" s="37">
        <f t="shared" ref="B52:G52" si="4">SUM(B41:B51)</f>
        <v>314603887.59436035</v>
      </c>
      <c r="C52" s="37">
        <f t="shared" si="4"/>
        <v>94089233.807909057</v>
      </c>
      <c r="D52" s="37">
        <f t="shared" si="4"/>
        <v>3512509534.5284929</v>
      </c>
      <c r="E52" s="37">
        <f t="shared" si="4"/>
        <v>40382183.925854757</v>
      </c>
      <c r="F52" s="37">
        <f t="shared" si="4"/>
        <v>381420.13000000059</v>
      </c>
      <c r="G52" s="37">
        <f t="shared" si="4"/>
        <v>3961966259.9866166</v>
      </c>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row>
    <row r="53" spans="1:36" s="9" customFormat="1" ht="18" x14ac:dyDescent="0.25">
      <c r="B53" s="37"/>
      <c r="C53" s="37"/>
      <c r="D53" s="37"/>
      <c r="E53" s="37"/>
      <c r="F53" s="37"/>
      <c r="G53" s="37"/>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row>
    <row r="54" spans="1:36" s="9" customFormat="1" ht="18" x14ac:dyDescent="0.25">
      <c r="A54" s="35" t="s">
        <v>29</v>
      </c>
      <c r="B54" s="29"/>
      <c r="C54" s="29"/>
      <c r="D54" s="29"/>
      <c r="E54" s="29"/>
      <c r="F54" s="29"/>
      <c r="G54" s="29"/>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row>
    <row r="55" spans="1:36" s="9" customFormat="1" ht="18" x14ac:dyDescent="0.25">
      <c r="A55" s="9" t="s">
        <v>2</v>
      </c>
      <c r="B55" s="29">
        <f t="shared" ref="B55:G58" si="5">+B11+B22+B33+B44</f>
        <v>4017797890.8700004</v>
      </c>
      <c r="C55" s="29">
        <f t="shared" si="5"/>
        <v>851447929.91999996</v>
      </c>
      <c r="D55" s="29">
        <f t="shared" si="5"/>
        <v>2217411033.7400002</v>
      </c>
      <c r="E55" s="29">
        <f t="shared" si="5"/>
        <v>33904666.710000001</v>
      </c>
      <c r="F55" s="29">
        <f t="shared" si="5"/>
        <v>295125.18000000005</v>
      </c>
      <c r="G55" s="29">
        <f t="shared" si="5"/>
        <v>7120856646.4200001</v>
      </c>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row>
    <row r="56" spans="1:36" s="9" customFormat="1" ht="18" x14ac:dyDescent="0.25">
      <c r="A56" s="9" t="s">
        <v>3</v>
      </c>
      <c r="B56" s="29">
        <f t="shared" si="5"/>
        <v>-3804676086.2599998</v>
      </c>
      <c r="C56" s="29">
        <f t="shared" si="5"/>
        <v>-809066650.1400001</v>
      </c>
      <c r="D56" s="29">
        <f t="shared" si="5"/>
        <v>-1866678812.04</v>
      </c>
      <c r="E56" s="29">
        <f t="shared" si="5"/>
        <v>-25844106.960000001</v>
      </c>
      <c r="F56" s="29">
        <f t="shared" si="5"/>
        <v>0</v>
      </c>
      <c r="G56" s="29">
        <f t="shared" si="5"/>
        <v>-6506265655.4000006</v>
      </c>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s="9" customFormat="1" ht="18" x14ac:dyDescent="0.25">
      <c r="A57" s="9" t="s">
        <v>4</v>
      </c>
      <c r="B57" s="29">
        <f t="shared" si="5"/>
        <v>-52401171</v>
      </c>
      <c r="C57" s="29">
        <f t="shared" si="5"/>
        <v>-10868797</v>
      </c>
      <c r="D57" s="29">
        <f t="shared" si="5"/>
        <v>-29233804</v>
      </c>
      <c r="E57" s="29">
        <f t="shared" si="5"/>
        <v>-496228</v>
      </c>
      <c r="F57" s="29">
        <f t="shared" si="5"/>
        <v>0</v>
      </c>
      <c r="G57" s="29">
        <f t="shared" si="5"/>
        <v>-93000000</v>
      </c>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s="9" customFormat="1" ht="18" x14ac:dyDescent="0.25">
      <c r="A58" s="9" t="s">
        <v>5</v>
      </c>
      <c r="B58" s="29">
        <f t="shared" si="5"/>
        <v>4716645.33</v>
      </c>
      <c r="C58" s="29">
        <f t="shared" si="5"/>
        <v>1069121.22</v>
      </c>
      <c r="D58" s="29">
        <f t="shared" si="5"/>
        <v>56439316.780000001</v>
      </c>
      <c r="E58" s="29">
        <f t="shared" si="5"/>
        <v>595857.98</v>
      </c>
      <c r="F58" s="29">
        <f t="shared" si="5"/>
        <v>0</v>
      </c>
      <c r="G58" s="29">
        <f t="shared" si="5"/>
        <v>62820941.309999995</v>
      </c>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s="9" customFormat="1" ht="18" x14ac:dyDescent="0.25">
      <c r="A59" s="9" t="s">
        <v>6</v>
      </c>
      <c r="B59" s="29">
        <f t="shared" ref="B59:G59" si="6">+B15+B26+B37+B48</f>
        <v>3395551</v>
      </c>
      <c r="C59" s="29">
        <f t="shared" si="6"/>
        <v>775544.11</v>
      </c>
      <c r="D59" s="29">
        <f t="shared" si="6"/>
        <v>31439751.710000001</v>
      </c>
      <c r="E59" s="29">
        <f t="shared" si="6"/>
        <v>301105.46000000002</v>
      </c>
      <c r="F59" s="29">
        <f t="shared" si="6"/>
        <v>0</v>
      </c>
      <c r="G59" s="29">
        <f t="shared" si="6"/>
        <v>35911952.280000001</v>
      </c>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s="9" customFormat="1" ht="18" x14ac:dyDescent="0.25">
      <c r="A60" s="9" t="s">
        <v>7</v>
      </c>
      <c r="B60" s="29">
        <f t="shared" ref="B60:G60" si="7">+B16+B27+B38+B49</f>
        <v>0</v>
      </c>
      <c r="C60" s="29">
        <f t="shared" si="7"/>
        <v>0</v>
      </c>
      <c r="D60" s="29">
        <f t="shared" si="7"/>
        <v>0</v>
      </c>
      <c r="E60" s="29">
        <f t="shared" si="7"/>
        <v>0</v>
      </c>
      <c r="F60" s="29">
        <f t="shared" si="7"/>
        <v>0</v>
      </c>
      <c r="G60" s="29">
        <f t="shared" si="7"/>
        <v>0</v>
      </c>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s="9" customFormat="1" ht="18" x14ac:dyDescent="0.25">
      <c r="A61" s="9" t="s">
        <v>8</v>
      </c>
      <c r="B61" s="36">
        <f t="shared" ref="B61:G61" si="8">+B17+B28+B39+B50</f>
        <v>0</v>
      </c>
      <c r="C61" s="36">
        <f t="shared" si="8"/>
        <v>0</v>
      </c>
      <c r="D61" s="36">
        <f t="shared" si="8"/>
        <v>0</v>
      </c>
      <c r="E61" s="36">
        <f t="shared" si="8"/>
        <v>0</v>
      </c>
      <c r="F61" s="36">
        <f t="shared" si="8"/>
        <v>0</v>
      </c>
      <c r="G61" s="36">
        <f t="shared" si="8"/>
        <v>0</v>
      </c>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s="5" customFormat="1" ht="18" x14ac:dyDescent="0.25">
      <c r="A62" s="9"/>
      <c r="B62" s="29"/>
      <c r="C62" s="29"/>
      <c r="D62" s="29"/>
      <c r="E62" s="29"/>
      <c r="F62" s="29"/>
      <c r="G62" s="29"/>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36" s="5" customFormat="1" ht="18.75" thickBot="1" x14ac:dyDescent="0.3">
      <c r="A63" s="12" t="s">
        <v>39</v>
      </c>
      <c r="B63" s="50">
        <f>SUM(B55:B61)+B8</f>
        <v>314603887.59436065</v>
      </c>
      <c r="C63" s="50">
        <f>SUM(C55:C61)+C8+C9</f>
        <v>94089233.807908893</v>
      </c>
      <c r="D63" s="50">
        <f>SUM(D55:D61)+D8+D9</f>
        <v>3512509534.5284925</v>
      </c>
      <c r="E63" s="50">
        <f>SUM(E55:E61)+E8+E9</f>
        <v>40382183.925854735</v>
      </c>
      <c r="F63" s="50">
        <f>SUM(F55:F62)+F8+F9</f>
        <v>381420.13000000059</v>
      </c>
      <c r="G63" s="50">
        <f>SUM(G55:G62)+G8+G9</f>
        <v>3961966259.9866152</v>
      </c>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1:36" s="5" customFormat="1" ht="15.75" thickTop="1" x14ac:dyDescent="0.2">
      <c r="A64" s="13"/>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2:36" s="5" customFormat="1" ht="15"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s="5" customFormat="1" ht="15"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s="5" customFormat="1" ht="15"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s="5" customFormat="1" ht="15"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s="5" customFormat="1" ht="15"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s="5" customFormat="1" ht="15"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s="5" customFormat="1" ht="15"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2:36" s="5" customFormat="1" ht="15"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2:36" s="5" customFormat="1" ht="15"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2:36"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2:36"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row>
    <row r="76" spans="2:36"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2:36"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2:36"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2:36"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2:36"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2:36"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2:36"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2:36"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2:36"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2:36"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2:36"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2:36"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2:36"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2:36"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2:36"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2:36"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2:36"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2:36"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2:36"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2:36"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2:36" x14ac:dyDescent="0.2">
      <c r="B96" s="4"/>
      <c r="C96" s="4"/>
      <c r="D96" s="4"/>
      <c r="E96" s="4"/>
      <c r="G96" s="4"/>
      <c r="H96" s="4"/>
      <c r="I96" s="4"/>
    </row>
    <row r="97" spans="2:9" x14ac:dyDescent="0.2">
      <c r="B97" s="4"/>
      <c r="C97" s="4"/>
      <c r="D97" s="4"/>
      <c r="E97" s="4"/>
      <c r="G97" s="4"/>
      <c r="H97" s="4"/>
      <c r="I97" s="4"/>
    </row>
    <row r="98" spans="2:9" x14ac:dyDescent="0.2">
      <c r="B98" s="4"/>
      <c r="C98" s="4"/>
      <c r="D98" s="4"/>
      <c r="E98" s="4"/>
      <c r="G98" s="4"/>
      <c r="H98" s="4"/>
      <c r="I98" s="4"/>
    </row>
    <row r="99" spans="2:9" x14ac:dyDescent="0.2">
      <c r="B99" s="4"/>
      <c r="C99" s="4"/>
      <c r="D99" s="4"/>
      <c r="E99" s="4"/>
      <c r="G99" s="4"/>
      <c r="H99" s="4"/>
      <c r="I99" s="4"/>
    </row>
    <row r="100" spans="2:9" x14ac:dyDescent="0.2">
      <c r="B100" s="4"/>
      <c r="C100" s="4"/>
      <c r="D100" s="4"/>
      <c r="E100" s="4"/>
      <c r="G100" s="4"/>
      <c r="H100" s="4"/>
      <c r="I100" s="4"/>
    </row>
    <row r="101" spans="2:9" x14ac:dyDescent="0.2">
      <c r="B101" s="4"/>
      <c r="C101" s="4"/>
      <c r="D101" s="4"/>
      <c r="E101" s="4"/>
      <c r="G101" s="4"/>
      <c r="H101" s="4"/>
      <c r="I101" s="4"/>
    </row>
    <row r="102" spans="2:9" x14ac:dyDescent="0.2">
      <c r="B102" s="4"/>
      <c r="C102" s="4"/>
      <c r="D102" s="4"/>
      <c r="E102" s="4"/>
      <c r="G102" s="4"/>
      <c r="H102" s="4"/>
      <c r="I102" s="4"/>
    </row>
    <row r="103" spans="2:9" x14ac:dyDescent="0.2">
      <c r="B103" s="4"/>
      <c r="C103" s="4"/>
      <c r="D103" s="4"/>
      <c r="E103" s="4"/>
      <c r="G103" s="4"/>
      <c r="H103" s="4"/>
      <c r="I103" s="4"/>
    </row>
    <row r="104" spans="2:9" x14ac:dyDescent="0.2">
      <c r="B104" s="4"/>
      <c r="C104" s="4"/>
      <c r="D104" s="4"/>
      <c r="E104" s="4"/>
      <c r="G104" s="4"/>
      <c r="H104" s="4"/>
      <c r="I104" s="4"/>
    </row>
    <row r="105" spans="2:9" x14ac:dyDescent="0.2">
      <c r="B105" s="4"/>
      <c r="C105" s="4"/>
      <c r="D105" s="4"/>
      <c r="E105" s="4"/>
      <c r="G105" s="4"/>
      <c r="H105" s="4"/>
      <c r="I105" s="4"/>
    </row>
    <row r="106" spans="2:9" x14ac:dyDescent="0.2">
      <c r="B106" s="4"/>
      <c r="C106" s="4"/>
      <c r="D106" s="4"/>
      <c r="E106" s="4"/>
      <c r="G106" s="4"/>
      <c r="H106" s="4"/>
      <c r="I106" s="4"/>
    </row>
    <row r="107" spans="2:9" x14ac:dyDescent="0.2">
      <c r="B107" s="4"/>
      <c r="C107" s="4"/>
      <c r="D107" s="4"/>
      <c r="E107" s="4"/>
    </row>
    <row r="108" spans="2:9" x14ac:dyDescent="0.2">
      <c r="B108" s="4"/>
      <c r="C108" s="4"/>
      <c r="D108" s="4"/>
      <c r="E108" s="4"/>
    </row>
    <row r="109" spans="2:9" x14ac:dyDescent="0.2">
      <c r="B109" s="4"/>
      <c r="C109" s="4"/>
      <c r="D109" s="4"/>
      <c r="E109" s="4"/>
    </row>
    <row r="110" spans="2:9" x14ac:dyDescent="0.2">
      <c r="B110" s="4"/>
      <c r="C110" s="4"/>
      <c r="D110" s="4"/>
      <c r="E110" s="4"/>
    </row>
    <row r="111" spans="2:9" x14ac:dyDescent="0.2">
      <c r="B111" s="4"/>
      <c r="C111" s="4"/>
      <c r="D111" s="4"/>
      <c r="E111" s="4"/>
    </row>
    <row r="112" spans="2:9" x14ac:dyDescent="0.2">
      <c r="B112" s="4"/>
      <c r="C112" s="4"/>
      <c r="D112" s="4"/>
      <c r="E112" s="4"/>
    </row>
    <row r="113" spans="2:5" x14ac:dyDescent="0.2">
      <c r="B113" s="4"/>
      <c r="C113" s="4"/>
      <c r="D113" s="4"/>
      <c r="E113" s="4"/>
    </row>
    <row r="114" spans="2:5" x14ac:dyDescent="0.2">
      <c r="B114" s="4"/>
      <c r="C114" s="4"/>
      <c r="D114" s="4"/>
      <c r="E114" s="4"/>
    </row>
    <row r="115" spans="2:5" x14ac:dyDescent="0.2">
      <c r="B115" s="4"/>
      <c r="C115" s="4"/>
      <c r="D115" s="4"/>
      <c r="E115" s="4"/>
    </row>
    <row r="116" spans="2:5" x14ac:dyDescent="0.2">
      <c r="B116" s="4"/>
      <c r="C116" s="4"/>
      <c r="D116" s="4"/>
      <c r="E116" s="4"/>
    </row>
    <row r="117" spans="2:5" x14ac:dyDescent="0.2">
      <c r="B117" s="4"/>
      <c r="C117" s="4"/>
      <c r="D117" s="4"/>
      <c r="E117" s="4"/>
    </row>
    <row r="118" spans="2:5" x14ac:dyDescent="0.2">
      <c r="B118" s="4"/>
      <c r="C118" s="4"/>
      <c r="D118" s="4"/>
      <c r="E118" s="4"/>
    </row>
    <row r="119" spans="2:5" x14ac:dyDescent="0.2">
      <c r="B119" s="4"/>
      <c r="C119" s="4"/>
      <c r="D119" s="4"/>
      <c r="E119" s="4"/>
    </row>
    <row r="120" spans="2:5" x14ac:dyDescent="0.2">
      <c r="B120" s="4"/>
      <c r="C120" s="4"/>
      <c r="D120" s="4"/>
      <c r="E120" s="4"/>
    </row>
    <row r="121" spans="2:5" x14ac:dyDescent="0.2">
      <c r="B121" s="4"/>
      <c r="C121" s="4"/>
      <c r="D121" s="4"/>
      <c r="E121" s="4"/>
    </row>
    <row r="122" spans="2:5" x14ac:dyDescent="0.2">
      <c r="B122" s="4"/>
      <c r="C122" s="4"/>
      <c r="D122" s="4"/>
      <c r="E122" s="4"/>
    </row>
    <row r="123" spans="2:5" x14ac:dyDescent="0.2">
      <c r="B123" s="4"/>
      <c r="C123" s="4"/>
      <c r="D123" s="4"/>
      <c r="E123" s="4"/>
    </row>
    <row r="124" spans="2:5" x14ac:dyDescent="0.2">
      <c r="B124" s="4"/>
      <c r="C124" s="4"/>
      <c r="D124" s="4"/>
      <c r="E124" s="4"/>
    </row>
    <row r="125" spans="2:5" x14ac:dyDescent="0.2">
      <c r="B125" s="4"/>
      <c r="C125" s="4"/>
      <c r="D125" s="4"/>
      <c r="E125" s="4"/>
    </row>
    <row r="126" spans="2:5" x14ac:dyDescent="0.2">
      <c r="B126" s="4"/>
      <c r="C126" s="4"/>
      <c r="D126" s="4"/>
      <c r="E126" s="4"/>
    </row>
    <row r="127" spans="2:5" x14ac:dyDescent="0.2">
      <c r="B127" s="4"/>
      <c r="C127" s="4"/>
      <c r="D127" s="4"/>
      <c r="E127" s="4"/>
    </row>
    <row r="128" spans="2:5" x14ac:dyDescent="0.2">
      <c r="B128" s="4"/>
      <c r="C128" s="4"/>
      <c r="D128" s="4"/>
      <c r="E128" s="4"/>
    </row>
    <row r="129" spans="2:5" x14ac:dyDescent="0.2">
      <c r="B129" s="4"/>
      <c r="C129" s="4"/>
      <c r="D129" s="4"/>
      <c r="E129" s="4"/>
    </row>
    <row r="130" spans="2:5" x14ac:dyDescent="0.2">
      <c r="B130" s="4"/>
      <c r="C130" s="4"/>
      <c r="D130" s="4"/>
      <c r="E130" s="4"/>
    </row>
    <row r="131" spans="2:5" x14ac:dyDescent="0.2">
      <c r="B131" s="4"/>
      <c r="C131" s="4"/>
      <c r="D131" s="4"/>
      <c r="E131" s="4"/>
    </row>
    <row r="132" spans="2:5" x14ac:dyDescent="0.2">
      <c r="B132" s="4"/>
      <c r="C132" s="4"/>
      <c r="D132" s="4"/>
      <c r="E132" s="4"/>
    </row>
    <row r="133" spans="2:5" x14ac:dyDescent="0.2">
      <c r="B133" s="4"/>
      <c r="C133" s="4"/>
      <c r="D133" s="4"/>
      <c r="E133" s="4"/>
    </row>
    <row r="134" spans="2:5" x14ac:dyDescent="0.2">
      <c r="B134" s="4"/>
      <c r="C134" s="4"/>
      <c r="D134" s="4"/>
      <c r="E134" s="4"/>
    </row>
    <row r="135" spans="2:5" x14ac:dyDescent="0.2">
      <c r="B135" s="4"/>
      <c r="C135" s="4"/>
      <c r="D135" s="4"/>
      <c r="E135" s="4"/>
    </row>
    <row r="136" spans="2:5" x14ac:dyDescent="0.2">
      <c r="B136" s="4"/>
      <c r="C136" s="4"/>
      <c r="D136" s="4"/>
      <c r="E136" s="4"/>
    </row>
    <row r="137" spans="2:5" x14ac:dyDescent="0.2">
      <c r="B137" s="4"/>
      <c r="C137" s="4"/>
      <c r="D137" s="4"/>
      <c r="E137" s="4"/>
    </row>
    <row r="138" spans="2:5" x14ac:dyDescent="0.2">
      <c r="B138" s="4"/>
      <c r="C138" s="4"/>
      <c r="D138" s="4"/>
      <c r="E138" s="4"/>
    </row>
    <row r="139" spans="2:5" x14ac:dyDescent="0.2">
      <c r="B139" s="4"/>
      <c r="C139" s="4"/>
      <c r="D139" s="4"/>
      <c r="E139" s="4"/>
    </row>
    <row r="140" spans="2:5" x14ac:dyDescent="0.2">
      <c r="B140" s="4"/>
      <c r="C140" s="4"/>
      <c r="D140" s="4"/>
      <c r="E140" s="4"/>
    </row>
    <row r="141" spans="2:5" x14ac:dyDescent="0.2">
      <c r="B141" s="4"/>
      <c r="C141" s="4"/>
      <c r="D141" s="4"/>
      <c r="E141" s="4"/>
    </row>
    <row r="142" spans="2:5" x14ac:dyDescent="0.2">
      <c r="B142" s="4"/>
      <c r="C142" s="4"/>
      <c r="D142" s="4"/>
      <c r="E142" s="4"/>
    </row>
    <row r="143" spans="2:5" x14ac:dyDescent="0.2">
      <c r="B143" s="4"/>
      <c r="C143" s="4"/>
      <c r="D143" s="4"/>
      <c r="E143" s="4"/>
    </row>
    <row r="144" spans="2:5" x14ac:dyDescent="0.2">
      <c r="B144" s="4"/>
      <c r="C144" s="4"/>
      <c r="D144" s="4"/>
      <c r="E144" s="4"/>
    </row>
    <row r="145" spans="2:5" x14ac:dyDescent="0.2">
      <c r="B145" s="4"/>
      <c r="C145" s="4"/>
      <c r="D145" s="4"/>
      <c r="E145" s="4"/>
    </row>
    <row r="146" spans="2:5" x14ac:dyDescent="0.2">
      <c r="B146" s="4"/>
      <c r="C146" s="4"/>
      <c r="D146" s="4"/>
      <c r="E146" s="4"/>
    </row>
    <row r="147" spans="2:5" x14ac:dyDescent="0.2">
      <c r="B147" s="4"/>
      <c r="C147" s="4"/>
      <c r="D147" s="4"/>
      <c r="E147" s="4"/>
    </row>
    <row r="148" spans="2:5" x14ac:dyDescent="0.2">
      <c r="B148" s="4"/>
      <c r="C148" s="4"/>
      <c r="D148" s="4"/>
      <c r="E148" s="4"/>
    </row>
    <row r="149" spans="2:5" x14ac:dyDescent="0.2">
      <c r="B149" s="4"/>
      <c r="C149" s="4"/>
      <c r="D149" s="4"/>
      <c r="E149" s="4"/>
    </row>
    <row r="150" spans="2:5" x14ac:dyDescent="0.2">
      <c r="B150" s="4"/>
      <c r="C150" s="4"/>
      <c r="D150" s="4"/>
      <c r="E150" s="4"/>
    </row>
    <row r="151" spans="2:5" x14ac:dyDescent="0.2">
      <c r="B151" s="4"/>
      <c r="C151" s="4"/>
      <c r="D151" s="4"/>
      <c r="E151" s="4"/>
    </row>
    <row r="152" spans="2:5" x14ac:dyDescent="0.2">
      <c r="B152" s="4"/>
      <c r="C152" s="4"/>
      <c r="D152" s="4"/>
      <c r="E152" s="4"/>
    </row>
    <row r="153" spans="2:5" x14ac:dyDescent="0.2">
      <c r="B153" s="4"/>
      <c r="C153" s="4"/>
      <c r="D153" s="4"/>
      <c r="E153" s="4"/>
    </row>
    <row r="154" spans="2:5" x14ac:dyDescent="0.2">
      <c r="B154" s="4"/>
      <c r="C154" s="4"/>
      <c r="D154" s="4"/>
      <c r="E154" s="4"/>
    </row>
    <row r="155" spans="2:5" x14ac:dyDescent="0.2">
      <c r="B155" s="4"/>
      <c r="C155" s="4"/>
      <c r="D155" s="4"/>
      <c r="E155" s="4"/>
    </row>
    <row r="156" spans="2:5" x14ac:dyDescent="0.2">
      <c r="B156" s="4"/>
      <c r="C156" s="4"/>
      <c r="D156" s="4"/>
      <c r="E156" s="4"/>
    </row>
    <row r="157" spans="2:5" x14ac:dyDescent="0.2">
      <c r="B157" s="4"/>
      <c r="C157" s="4"/>
      <c r="D157" s="4"/>
      <c r="E157" s="4"/>
    </row>
    <row r="158" spans="2:5" x14ac:dyDescent="0.2">
      <c r="B158" s="4"/>
      <c r="C158" s="4"/>
      <c r="D158" s="4"/>
      <c r="E158" s="4"/>
    </row>
    <row r="159" spans="2:5" x14ac:dyDescent="0.2">
      <c r="B159" s="4"/>
      <c r="C159" s="4"/>
      <c r="D159" s="4"/>
      <c r="E159" s="4"/>
    </row>
    <row r="160" spans="2:5" x14ac:dyDescent="0.2">
      <c r="B160" s="4"/>
      <c r="C160" s="4"/>
      <c r="D160" s="4"/>
      <c r="E160" s="4"/>
    </row>
    <row r="161" spans="2:5" x14ac:dyDescent="0.2">
      <c r="B161" s="4"/>
      <c r="C161" s="4"/>
      <c r="D161" s="4"/>
      <c r="E161" s="4"/>
    </row>
    <row r="162" spans="2:5" x14ac:dyDescent="0.2">
      <c r="B162" s="4"/>
      <c r="C162" s="4"/>
      <c r="D162" s="4"/>
      <c r="E162" s="4"/>
    </row>
    <row r="163" spans="2:5" x14ac:dyDescent="0.2">
      <c r="B163" s="4"/>
      <c r="C163" s="4"/>
      <c r="D163" s="4"/>
      <c r="E163" s="4"/>
    </row>
    <row r="164" spans="2:5" x14ac:dyDescent="0.2">
      <c r="B164" s="4"/>
      <c r="C164" s="4"/>
      <c r="D164" s="4"/>
      <c r="E164" s="4"/>
    </row>
    <row r="165" spans="2:5" x14ac:dyDescent="0.2">
      <c r="B165" s="4"/>
      <c r="C165" s="4"/>
      <c r="D165" s="4"/>
      <c r="E165" s="4"/>
    </row>
    <row r="166" spans="2:5" x14ac:dyDescent="0.2">
      <c r="B166" s="4"/>
      <c r="C166" s="4"/>
      <c r="D166" s="4"/>
      <c r="E166" s="4"/>
    </row>
    <row r="167" spans="2:5" x14ac:dyDescent="0.2">
      <c r="B167" s="4"/>
      <c r="C167" s="4"/>
      <c r="D167" s="4"/>
      <c r="E167" s="4"/>
    </row>
    <row r="168" spans="2:5" x14ac:dyDescent="0.2">
      <c r="B168" s="4"/>
      <c r="C168" s="4"/>
      <c r="D168" s="4"/>
      <c r="E168" s="4"/>
    </row>
    <row r="169" spans="2:5" x14ac:dyDescent="0.2">
      <c r="B169" s="4"/>
      <c r="C169" s="4"/>
      <c r="D169" s="4"/>
      <c r="E169" s="4"/>
    </row>
    <row r="170" spans="2:5" x14ac:dyDescent="0.2">
      <c r="B170" s="4"/>
      <c r="C170" s="4"/>
      <c r="D170" s="4"/>
      <c r="E170" s="4"/>
    </row>
    <row r="171" spans="2:5" x14ac:dyDescent="0.2">
      <c r="B171" s="4"/>
      <c r="C171" s="4"/>
      <c r="D171" s="4"/>
      <c r="E171" s="4"/>
    </row>
    <row r="172" spans="2:5" x14ac:dyDescent="0.2">
      <c r="B172" s="4"/>
      <c r="C172" s="4"/>
      <c r="D172" s="4"/>
      <c r="E172" s="4"/>
    </row>
    <row r="173" spans="2:5" x14ac:dyDescent="0.2">
      <c r="B173" s="4"/>
      <c r="C173" s="4"/>
      <c r="D173" s="4"/>
      <c r="E173" s="4"/>
    </row>
    <row r="174" spans="2:5" x14ac:dyDescent="0.2">
      <c r="B174" s="4"/>
      <c r="C174" s="4"/>
      <c r="D174" s="4"/>
      <c r="E174" s="4"/>
    </row>
    <row r="175" spans="2:5" x14ac:dyDescent="0.2">
      <c r="B175" s="4"/>
      <c r="C175" s="4"/>
      <c r="D175" s="4"/>
      <c r="E175" s="4"/>
    </row>
    <row r="176" spans="2:5" x14ac:dyDescent="0.2">
      <c r="B176" s="4"/>
      <c r="C176" s="4"/>
      <c r="D176" s="4"/>
      <c r="E176" s="4"/>
    </row>
    <row r="177" spans="2:5" x14ac:dyDescent="0.2">
      <c r="B177" s="4"/>
      <c r="C177" s="4"/>
      <c r="D177" s="4"/>
      <c r="E177" s="4"/>
    </row>
    <row r="178" spans="2:5" x14ac:dyDescent="0.2">
      <c r="B178" s="4"/>
      <c r="C178" s="4"/>
      <c r="D178" s="4"/>
      <c r="E178" s="4"/>
    </row>
    <row r="179" spans="2:5" x14ac:dyDescent="0.2">
      <c r="B179" s="4"/>
      <c r="C179" s="4"/>
      <c r="D179" s="4"/>
      <c r="E179" s="4"/>
    </row>
    <row r="180" spans="2:5" x14ac:dyDescent="0.2">
      <c r="B180" s="4"/>
      <c r="C180" s="4"/>
      <c r="D180" s="4"/>
      <c r="E180" s="4"/>
    </row>
    <row r="181" spans="2:5" x14ac:dyDescent="0.2">
      <c r="B181" s="4"/>
      <c r="C181" s="4"/>
      <c r="D181" s="4"/>
      <c r="E181" s="4"/>
    </row>
    <row r="182" spans="2:5" x14ac:dyDescent="0.2">
      <c r="B182" s="4"/>
      <c r="C182" s="4"/>
      <c r="D182" s="4"/>
      <c r="E182" s="4"/>
    </row>
    <row r="183" spans="2:5" x14ac:dyDescent="0.2">
      <c r="B183" s="4"/>
      <c r="C183" s="4"/>
      <c r="D183" s="4"/>
      <c r="E183" s="4"/>
    </row>
    <row r="184" spans="2:5" x14ac:dyDescent="0.2">
      <c r="B184" s="4"/>
      <c r="C184" s="4"/>
      <c r="D184" s="4"/>
      <c r="E184" s="4"/>
    </row>
    <row r="185" spans="2:5" x14ac:dyDescent="0.2">
      <c r="B185" s="4"/>
      <c r="C185" s="4"/>
      <c r="D185" s="4"/>
      <c r="E185" s="4"/>
    </row>
    <row r="186" spans="2:5" x14ac:dyDescent="0.2">
      <c r="B186" s="4"/>
      <c r="C186" s="4"/>
      <c r="D186" s="4"/>
      <c r="E186" s="4"/>
    </row>
    <row r="187" spans="2:5" x14ac:dyDescent="0.2">
      <c r="B187" s="4"/>
      <c r="C187" s="4"/>
      <c r="D187" s="4"/>
      <c r="E187" s="4"/>
    </row>
    <row r="188" spans="2:5" x14ac:dyDescent="0.2">
      <c r="B188" s="4"/>
      <c r="C188" s="4"/>
      <c r="D188" s="4"/>
      <c r="E188" s="4"/>
    </row>
    <row r="189" spans="2:5" x14ac:dyDescent="0.2">
      <c r="B189" s="4"/>
      <c r="C189" s="4"/>
      <c r="D189" s="4"/>
      <c r="E189" s="4"/>
    </row>
    <row r="190" spans="2:5" x14ac:dyDescent="0.2">
      <c r="B190" s="4"/>
      <c r="C190" s="4"/>
      <c r="D190" s="4"/>
      <c r="E190" s="4"/>
    </row>
    <row r="191" spans="2:5" x14ac:dyDescent="0.2">
      <c r="B191" s="4"/>
      <c r="C191" s="4"/>
      <c r="D191" s="4"/>
      <c r="E191" s="4"/>
    </row>
    <row r="192" spans="2:5" x14ac:dyDescent="0.2">
      <c r="B192" s="4"/>
      <c r="C192" s="4"/>
      <c r="D192" s="4"/>
      <c r="E192" s="4"/>
    </row>
    <row r="193" spans="2:5" x14ac:dyDescent="0.2">
      <c r="B193" s="4"/>
      <c r="C193" s="4"/>
      <c r="D193" s="4"/>
      <c r="E193" s="4"/>
    </row>
    <row r="194" spans="2:5" x14ac:dyDescent="0.2">
      <c r="B194" s="4"/>
      <c r="C194" s="4"/>
      <c r="D194" s="4"/>
      <c r="E194" s="4"/>
    </row>
    <row r="195" spans="2:5" x14ac:dyDescent="0.2">
      <c r="B195" s="4"/>
      <c r="C195" s="4"/>
      <c r="D195" s="4"/>
      <c r="E195" s="4"/>
    </row>
    <row r="196" spans="2:5" x14ac:dyDescent="0.2">
      <c r="B196" s="4"/>
      <c r="C196" s="4"/>
      <c r="D196" s="4"/>
      <c r="E196" s="4"/>
    </row>
    <row r="197" spans="2:5" x14ac:dyDescent="0.2">
      <c r="B197" s="4"/>
      <c r="C197" s="4"/>
      <c r="D197" s="4"/>
      <c r="E197" s="4"/>
    </row>
    <row r="198" spans="2:5" x14ac:dyDescent="0.2">
      <c r="B198" s="4"/>
      <c r="C198" s="4"/>
      <c r="D198" s="4"/>
      <c r="E198" s="4"/>
    </row>
    <row r="199" spans="2:5" x14ac:dyDescent="0.2">
      <c r="B199" s="4"/>
      <c r="C199" s="4"/>
      <c r="D199" s="4"/>
      <c r="E199" s="4"/>
    </row>
    <row r="200" spans="2:5" x14ac:dyDescent="0.2">
      <c r="B200" s="4"/>
      <c r="C200" s="4"/>
      <c r="D200" s="4"/>
      <c r="E200" s="4"/>
    </row>
    <row r="201" spans="2:5" x14ac:dyDescent="0.2">
      <c r="B201" s="4"/>
      <c r="C201" s="4"/>
      <c r="D201" s="4"/>
      <c r="E201" s="4"/>
    </row>
    <row r="202" spans="2:5" x14ac:dyDescent="0.2">
      <c r="B202" s="4"/>
      <c r="C202" s="4"/>
      <c r="D202" s="4"/>
      <c r="E202" s="4"/>
    </row>
    <row r="203" spans="2:5" x14ac:dyDescent="0.2">
      <c r="B203" s="4"/>
      <c r="C203" s="4"/>
      <c r="D203" s="4"/>
      <c r="E203" s="4"/>
    </row>
    <row r="204" spans="2:5" x14ac:dyDescent="0.2">
      <c r="B204" s="4"/>
      <c r="C204" s="4"/>
      <c r="D204" s="4"/>
      <c r="E204" s="4"/>
    </row>
    <row r="205" spans="2:5" x14ac:dyDescent="0.2">
      <c r="B205" s="4"/>
      <c r="C205" s="4"/>
      <c r="D205" s="4"/>
      <c r="E205" s="4"/>
    </row>
    <row r="206" spans="2:5" x14ac:dyDescent="0.2">
      <c r="B206" s="4"/>
      <c r="C206" s="4"/>
      <c r="D206" s="4"/>
      <c r="E206" s="4"/>
    </row>
    <row r="207" spans="2:5" x14ac:dyDescent="0.2">
      <c r="B207" s="4"/>
      <c r="C207" s="4"/>
      <c r="D207" s="4"/>
      <c r="E207" s="4"/>
    </row>
    <row r="208" spans="2:5" x14ac:dyDescent="0.2">
      <c r="B208" s="4"/>
      <c r="C208" s="4"/>
      <c r="D208" s="4"/>
      <c r="E208" s="4"/>
    </row>
    <row r="209" spans="2:5" x14ac:dyDescent="0.2">
      <c r="B209" s="4"/>
      <c r="C209" s="4"/>
      <c r="D209" s="4"/>
      <c r="E209" s="4"/>
    </row>
    <row r="210" spans="2:5" x14ac:dyDescent="0.2">
      <c r="B210" s="4"/>
      <c r="C210" s="4"/>
      <c r="D210" s="4"/>
      <c r="E210" s="4"/>
    </row>
    <row r="211" spans="2:5" x14ac:dyDescent="0.2">
      <c r="B211" s="4"/>
      <c r="C211" s="4"/>
      <c r="D211" s="4"/>
      <c r="E211" s="4"/>
    </row>
    <row r="212" spans="2:5" x14ac:dyDescent="0.2">
      <c r="B212" s="4"/>
      <c r="C212" s="4"/>
      <c r="D212" s="4"/>
      <c r="E212" s="4"/>
    </row>
    <row r="213" spans="2:5" x14ac:dyDescent="0.2">
      <c r="B213" s="4"/>
      <c r="C213" s="4"/>
      <c r="D213" s="4"/>
      <c r="E213" s="4"/>
    </row>
    <row r="214" spans="2:5" x14ac:dyDescent="0.2">
      <c r="B214" s="4"/>
      <c r="C214" s="4"/>
      <c r="D214" s="4"/>
      <c r="E214" s="4"/>
    </row>
    <row r="215" spans="2:5" x14ac:dyDescent="0.2">
      <c r="B215" s="4"/>
      <c r="C215" s="4"/>
      <c r="D215" s="4"/>
      <c r="E215" s="4"/>
    </row>
    <row r="216" spans="2:5" x14ac:dyDescent="0.2">
      <c r="B216" s="4"/>
      <c r="C216" s="4"/>
      <c r="D216" s="4"/>
      <c r="E216" s="4"/>
    </row>
    <row r="217" spans="2:5" x14ac:dyDescent="0.2">
      <c r="B217" s="4"/>
      <c r="C217" s="4"/>
      <c r="D217" s="4"/>
      <c r="E217" s="4"/>
    </row>
    <row r="218" spans="2:5" x14ac:dyDescent="0.2">
      <c r="B218" s="4"/>
      <c r="C218" s="4"/>
      <c r="D218" s="4"/>
      <c r="E218" s="4"/>
    </row>
    <row r="219" spans="2:5" x14ac:dyDescent="0.2">
      <c r="B219" s="4"/>
      <c r="C219" s="4"/>
      <c r="D219" s="4"/>
      <c r="E219" s="4"/>
    </row>
    <row r="220" spans="2:5" x14ac:dyDescent="0.2">
      <c r="B220" s="4"/>
      <c r="C220" s="4"/>
      <c r="D220" s="4"/>
      <c r="E220" s="4"/>
    </row>
    <row r="221" spans="2:5" x14ac:dyDescent="0.2">
      <c r="B221" s="4"/>
      <c r="C221" s="4"/>
      <c r="D221" s="4"/>
      <c r="E221" s="4"/>
    </row>
    <row r="222" spans="2:5" x14ac:dyDescent="0.2">
      <c r="B222" s="4"/>
      <c r="C222" s="4"/>
      <c r="D222" s="4"/>
      <c r="E222" s="4"/>
    </row>
    <row r="223" spans="2:5" x14ac:dyDescent="0.2">
      <c r="B223" s="4"/>
      <c r="C223" s="4"/>
      <c r="D223" s="4"/>
      <c r="E223" s="4"/>
    </row>
    <row r="224" spans="2:5" x14ac:dyDescent="0.2">
      <c r="B224" s="4"/>
      <c r="C224" s="4"/>
      <c r="D224" s="4"/>
      <c r="E224" s="4"/>
    </row>
    <row r="225" spans="2:5" x14ac:dyDescent="0.2">
      <c r="B225" s="4"/>
      <c r="C225" s="4"/>
      <c r="D225" s="4"/>
      <c r="E225" s="4"/>
    </row>
    <row r="226" spans="2:5" x14ac:dyDescent="0.2">
      <c r="B226" s="4"/>
      <c r="C226" s="4"/>
      <c r="D226" s="4"/>
      <c r="E226" s="4"/>
    </row>
    <row r="227" spans="2:5" x14ac:dyDescent="0.2">
      <c r="B227" s="4"/>
      <c r="C227" s="4"/>
      <c r="D227" s="4"/>
      <c r="E227" s="4"/>
    </row>
    <row r="228" spans="2:5" x14ac:dyDescent="0.2">
      <c r="B228" s="4"/>
      <c r="C228" s="4"/>
      <c r="D228" s="4"/>
      <c r="E228" s="4"/>
    </row>
    <row r="229" spans="2:5" x14ac:dyDescent="0.2">
      <c r="B229" s="4"/>
      <c r="C229" s="4"/>
      <c r="D229" s="4"/>
      <c r="E229" s="4"/>
    </row>
    <row r="230" spans="2:5" x14ac:dyDescent="0.2">
      <c r="B230" s="4"/>
      <c r="C230" s="4"/>
      <c r="D230" s="4"/>
      <c r="E230" s="4"/>
    </row>
    <row r="231" spans="2:5" x14ac:dyDescent="0.2">
      <c r="B231" s="4"/>
      <c r="C231" s="4"/>
      <c r="D231" s="4"/>
      <c r="E231" s="4"/>
    </row>
    <row r="232" spans="2:5" x14ac:dyDescent="0.2">
      <c r="B232" s="4"/>
      <c r="C232" s="4"/>
      <c r="D232" s="4"/>
      <c r="E232" s="4"/>
    </row>
    <row r="233" spans="2:5" x14ac:dyDescent="0.2">
      <c r="B233" s="4"/>
      <c r="C233" s="4"/>
      <c r="D233" s="4"/>
      <c r="E233" s="4"/>
    </row>
    <row r="234" spans="2:5" x14ac:dyDescent="0.2">
      <c r="B234" s="4"/>
      <c r="C234" s="4"/>
      <c r="D234" s="4"/>
      <c r="E234" s="4"/>
    </row>
    <row r="235" spans="2:5" x14ac:dyDescent="0.2">
      <c r="B235" s="4"/>
      <c r="C235" s="4"/>
      <c r="D235" s="4"/>
      <c r="E235" s="4"/>
    </row>
    <row r="236" spans="2:5" x14ac:dyDescent="0.2">
      <c r="B236" s="4"/>
      <c r="C236" s="4"/>
      <c r="D236" s="4"/>
      <c r="E236" s="4"/>
    </row>
    <row r="237" spans="2:5" x14ac:dyDescent="0.2">
      <c r="B237" s="4"/>
      <c r="C237" s="4"/>
      <c r="D237" s="4"/>
      <c r="E237" s="4"/>
    </row>
    <row r="238" spans="2:5" x14ac:dyDescent="0.2">
      <c r="B238" s="4"/>
      <c r="C238" s="4"/>
      <c r="D238" s="4"/>
      <c r="E238" s="4"/>
    </row>
    <row r="239" spans="2:5" x14ac:dyDescent="0.2">
      <c r="B239" s="4"/>
      <c r="C239" s="4"/>
      <c r="D239" s="4"/>
      <c r="E239" s="4"/>
    </row>
    <row r="240" spans="2:5" x14ac:dyDescent="0.2">
      <c r="B240" s="4"/>
      <c r="C240" s="4"/>
      <c r="D240" s="4"/>
      <c r="E240" s="4"/>
    </row>
    <row r="241" spans="2:5" x14ac:dyDescent="0.2">
      <c r="B241" s="4"/>
      <c r="C241" s="4"/>
      <c r="D241" s="4"/>
      <c r="E241" s="4"/>
    </row>
    <row r="242" spans="2:5" x14ac:dyDescent="0.2">
      <c r="B242" s="4"/>
      <c r="C242" s="4"/>
      <c r="D242" s="4"/>
      <c r="E242" s="4"/>
    </row>
    <row r="243" spans="2:5" x14ac:dyDescent="0.2">
      <c r="B243" s="4"/>
      <c r="C243" s="4"/>
      <c r="D243" s="4"/>
      <c r="E243" s="4"/>
    </row>
    <row r="244" spans="2:5" x14ac:dyDescent="0.2">
      <c r="B244" s="4"/>
      <c r="C244" s="4"/>
      <c r="D244" s="4"/>
      <c r="E244" s="4"/>
    </row>
    <row r="245" spans="2:5" x14ac:dyDescent="0.2">
      <c r="B245" s="4"/>
      <c r="C245" s="4"/>
      <c r="D245" s="4"/>
      <c r="E245" s="4"/>
    </row>
    <row r="246" spans="2:5" x14ac:dyDescent="0.2">
      <c r="B246" s="4"/>
      <c r="C246" s="4"/>
      <c r="D246" s="4"/>
      <c r="E246" s="4"/>
    </row>
    <row r="247" spans="2:5" x14ac:dyDescent="0.2">
      <c r="B247" s="4"/>
      <c r="C247" s="4"/>
      <c r="D247" s="4"/>
      <c r="E247" s="4"/>
    </row>
    <row r="248" spans="2:5" x14ac:dyDescent="0.2">
      <c r="B248" s="4"/>
      <c r="C248" s="4"/>
      <c r="D248" s="4"/>
      <c r="E248" s="4"/>
    </row>
    <row r="249" spans="2:5" x14ac:dyDescent="0.2">
      <c r="B249" s="4"/>
      <c r="C249" s="4"/>
      <c r="D249" s="4"/>
      <c r="E249" s="4"/>
    </row>
    <row r="250" spans="2:5" x14ac:dyDescent="0.2">
      <c r="B250" s="4"/>
      <c r="C250" s="4"/>
      <c r="D250" s="4"/>
      <c r="E250" s="4"/>
    </row>
    <row r="251" spans="2:5" x14ac:dyDescent="0.2">
      <c r="B251" s="4"/>
      <c r="C251" s="4"/>
      <c r="D251" s="4"/>
      <c r="E251" s="4"/>
    </row>
    <row r="252" spans="2:5" x14ac:dyDescent="0.2">
      <c r="B252" s="4"/>
      <c r="C252" s="4"/>
      <c r="D252" s="4"/>
      <c r="E252" s="4"/>
    </row>
    <row r="253" spans="2:5" x14ac:dyDescent="0.2">
      <c r="B253" s="4"/>
      <c r="C253" s="4"/>
      <c r="D253" s="4"/>
      <c r="E253" s="4"/>
    </row>
    <row r="254" spans="2:5" x14ac:dyDescent="0.2">
      <c r="B254" s="4"/>
      <c r="C254" s="4"/>
      <c r="D254" s="4"/>
      <c r="E254" s="4"/>
    </row>
    <row r="255" spans="2:5" x14ac:dyDescent="0.2">
      <c r="B255" s="4"/>
      <c r="C255" s="4"/>
      <c r="D255" s="4"/>
      <c r="E255" s="4"/>
    </row>
    <row r="256" spans="2:5" x14ac:dyDescent="0.2">
      <c r="B256" s="4"/>
      <c r="C256" s="4"/>
      <c r="D256" s="4"/>
      <c r="E256" s="4"/>
    </row>
    <row r="257" spans="2:5" x14ac:dyDescent="0.2">
      <c r="B257" s="4"/>
      <c r="C257" s="4"/>
      <c r="D257" s="4"/>
      <c r="E257" s="4"/>
    </row>
    <row r="258" spans="2:5" x14ac:dyDescent="0.2">
      <c r="B258" s="4"/>
      <c r="C258" s="4"/>
      <c r="D258" s="4"/>
      <c r="E258" s="4"/>
    </row>
    <row r="259" spans="2:5" x14ac:dyDescent="0.2">
      <c r="B259" s="4"/>
      <c r="C259" s="4"/>
      <c r="D259" s="4"/>
      <c r="E259" s="4"/>
    </row>
    <row r="260" spans="2:5" x14ac:dyDescent="0.2">
      <c r="B260" s="4"/>
      <c r="C260" s="4"/>
      <c r="D260" s="4"/>
      <c r="E260" s="4"/>
    </row>
    <row r="261" spans="2:5" x14ac:dyDescent="0.2">
      <c r="B261" s="4"/>
      <c r="C261" s="4"/>
      <c r="D261" s="4"/>
      <c r="E261" s="4"/>
    </row>
    <row r="262" spans="2:5" x14ac:dyDescent="0.2">
      <c r="B262" s="4"/>
      <c r="C262" s="4"/>
      <c r="D262" s="4"/>
      <c r="E262" s="4"/>
    </row>
    <row r="263" spans="2:5" x14ac:dyDescent="0.2">
      <c r="B263" s="4"/>
      <c r="C263" s="4"/>
      <c r="D263" s="4"/>
      <c r="E263" s="4"/>
    </row>
    <row r="264" spans="2:5" x14ac:dyDescent="0.2">
      <c r="B264" s="4"/>
      <c r="C264" s="4"/>
      <c r="D264" s="4"/>
      <c r="E264" s="4"/>
    </row>
    <row r="265" spans="2:5" x14ac:dyDescent="0.2">
      <c r="B265" s="4"/>
      <c r="C265" s="4"/>
      <c r="D265" s="4"/>
      <c r="E265" s="4"/>
    </row>
    <row r="266" spans="2:5" x14ac:dyDescent="0.2">
      <c r="B266" s="4"/>
      <c r="C266" s="4"/>
      <c r="D266" s="4"/>
      <c r="E266" s="4"/>
    </row>
    <row r="267" spans="2:5" x14ac:dyDescent="0.2">
      <c r="B267" s="4"/>
      <c r="C267" s="4"/>
      <c r="D267" s="4"/>
      <c r="E267" s="4"/>
    </row>
    <row r="268" spans="2:5" x14ac:dyDescent="0.2">
      <c r="B268" s="4"/>
      <c r="C268" s="4"/>
      <c r="D268" s="4"/>
      <c r="E268" s="4"/>
    </row>
    <row r="269" spans="2:5" x14ac:dyDescent="0.2">
      <c r="B269" s="4"/>
      <c r="C269" s="4"/>
      <c r="D269" s="4"/>
      <c r="E269" s="4"/>
    </row>
    <row r="270" spans="2:5" x14ac:dyDescent="0.2">
      <c r="B270" s="4"/>
      <c r="C270" s="4"/>
      <c r="D270" s="4"/>
      <c r="E270" s="4"/>
    </row>
    <row r="271" spans="2:5" x14ac:dyDescent="0.2">
      <c r="B271" s="4"/>
      <c r="C271" s="4"/>
      <c r="D271" s="4"/>
      <c r="E271" s="4"/>
    </row>
    <row r="272" spans="2:5" x14ac:dyDescent="0.2">
      <c r="B272" s="4"/>
      <c r="C272" s="4"/>
      <c r="D272" s="4"/>
      <c r="E272" s="4"/>
    </row>
    <row r="273" spans="2:5" x14ac:dyDescent="0.2">
      <c r="B273" s="4"/>
      <c r="C273" s="4"/>
      <c r="D273" s="4"/>
      <c r="E273" s="4"/>
    </row>
    <row r="274" spans="2:5" x14ac:dyDescent="0.2">
      <c r="B274" s="4"/>
      <c r="C274" s="4"/>
      <c r="D274" s="4"/>
      <c r="E274" s="4"/>
    </row>
    <row r="275" spans="2:5" x14ac:dyDescent="0.2">
      <c r="B275" s="4"/>
      <c r="C275" s="4"/>
      <c r="D275" s="4"/>
      <c r="E275" s="4"/>
    </row>
    <row r="276" spans="2:5" x14ac:dyDescent="0.2">
      <c r="B276" s="4"/>
      <c r="C276" s="4"/>
      <c r="D276" s="4"/>
      <c r="E276" s="4"/>
    </row>
    <row r="277" spans="2:5" x14ac:dyDescent="0.2">
      <c r="B277" s="4"/>
      <c r="C277" s="4"/>
      <c r="D277" s="4"/>
      <c r="E277" s="4"/>
    </row>
    <row r="278" spans="2:5" x14ac:dyDescent="0.2">
      <c r="B278" s="4"/>
      <c r="C278" s="4"/>
      <c r="D278" s="4"/>
      <c r="E278" s="4"/>
    </row>
    <row r="279" spans="2:5" x14ac:dyDescent="0.2">
      <c r="B279" s="4"/>
      <c r="C279" s="4"/>
      <c r="D279" s="4"/>
      <c r="E279" s="4"/>
    </row>
    <row r="280" spans="2:5" x14ac:dyDescent="0.2">
      <c r="B280" s="4"/>
      <c r="C280" s="4"/>
      <c r="D280" s="4"/>
      <c r="E280" s="4"/>
    </row>
    <row r="281" spans="2:5" x14ac:dyDescent="0.2">
      <c r="B281" s="4"/>
      <c r="C281" s="4"/>
      <c r="D281" s="4"/>
      <c r="E281" s="4"/>
    </row>
    <row r="282" spans="2:5" x14ac:dyDescent="0.2">
      <c r="B282" s="4"/>
      <c r="C282" s="4"/>
      <c r="D282" s="4"/>
      <c r="E282" s="4"/>
    </row>
    <row r="283" spans="2:5" x14ac:dyDescent="0.2">
      <c r="B283" s="4"/>
      <c r="C283" s="4"/>
      <c r="D283" s="4"/>
      <c r="E283" s="4"/>
    </row>
    <row r="284" spans="2:5" x14ac:dyDescent="0.2">
      <c r="B284" s="4"/>
      <c r="C284" s="4"/>
      <c r="D284" s="4"/>
      <c r="E284" s="4"/>
    </row>
    <row r="285" spans="2:5" x14ac:dyDescent="0.2">
      <c r="B285" s="4"/>
      <c r="C285" s="4"/>
      <c r="D285" s="4"/>
      <c r="E285" s="4"/>
    </row>
    <row r="286" spans="2:5" x14ac:dyDescent="0.2">
      <c r="B286" s="4"/>
      <c r="C286" s="4"/>
      <c r="D286" s="4"/>
      <c r="E286" s="4"/>
    </row>
    <row r="287" spans="2:5" x14ac:dyDescent="0.2">
      <c r="B287" s="4"/>
      <c r="C287" s="4"/>
      <c r="D287" s="4"/>
      <c r="E287" s="4"/>
    </row>
    <row r="288" spans="2:5" x14ac:dyDescent="0.2">
      <c r="B288" s="4"/>
      <c r="C288" s="4"/>
      <c r="D288" s="4"/>
      <c r="E288" s="4"/>
    </row>
    <row r="289" spans="2:5" x14ac:dyDescent="0.2">
      <c r="B289" s="4"/>
      <c r="C289" s="4"/>
      <c r="D289" s="4"/>
      <c r="E289" s="4"/>
    </row>
    <row r="290" spans="2:5" x14ac:dyDescent="0.2">
      <c r="B290" s="4"/>
      <c r="C290" s="4"/>
      <c r="D290" s="4"/>
      <c r="E290" s="4"/>
    </row>
    <row r="291" spans="2:5" x14ac:dyDescent="0.2">
      <c r="B291" s="4"/>
      <c r="C291" s="4"/>
      <c r="D291" s="4"/>
      <c r="E291" s="4"/>
    </row>
    <row r="292" spans="2:5" x14ac:dyDescent="0.2">
      <c r="B292" s="4"/>
      <c r="C292" s="4"/>
      <c r="D292" s="4"/>
      <c r="E292" s="4"/>
    </row>
    <row r="293" spans="2:5" x14ac:dyDescent="0.2">
      <c r="B293" s="4"/>
      <c r="C293" s="4"/>
      <c r="D293" s="4"/>
      <c r="E293" s="4"/>
    </row>
    <row r="294" spans="2:5" x14ac:dyDescent="0.2">
      <c r="B294" s="4"/>
      <c r="C294" s="4"/>
      <c r="D294" s="4"/>
      <c r="E294" s="4"/>
    </row>
    <row r="295" spans="2:5" x14ac:dyDescent="0.2">
      <c r="B295" s="4"/>
      <c r="C295" s="4"/>
      <c r="D295" s="4"/>
      <c r="E295" s="4"/>
    </row>
    <row r="296" spans="2:5" x14ac:dyDescent="0.2">
      <c r="B296" s="4"/>
      <c r="C296" s="4"/>
      <c r="D296" s="4"/>
      <c r="E296" s="4"/>
    </row>
    <row r="297" spans="2:5" x14ac:dyDescent="0.2">
      <c r="B297" s="4"/>
      <c r="C297" s="4"/>
      <c r="D297" s="4"/>
      <c r="E297" s="4"/>
    </row>
    <row r="298" spans="2:5" x14ac:dyDescent="0.2">
      <c r="B298" s="4"/>
      <c r="C298" s="4"/>
      <c r="D298" s="4"/>
      <c r="E298" s="4"/>
    </row>
    <row r="299" spans="2:5" x14ac:dyDescent="0.2">
      <c r="B299" s="4"/>
      <c r="C299" s="4"/>
      <c r="D299" s="4"/>
      <c r="E299" s="4"/>
    </row>
    <row r="300" spans="2:5" x14ac:dyDescent="0.2">
      <c r="B300" s="4"/>
      <c r="C300" s="4"/>
      <c r="D300" s="4"/>
      <c r="E300" s="4"/>
    </row>
    <row r="301" spans="2:5" x14ac:dyDescent="0.2">
      <c r="B301" s="4"/>
      <c r="C301" s="4"/>
      <c r="D301" s="4"/>
      <c r="E301" s="4"/>
    </row>
    <row r="302" spans="2:5" x14ac:dyDescent="0.2">
      <c r="B302" s="4"/>
      <c r="C302" s="4"/>
      <c r="D302" s="4"/>
      <c r="E302" s="4"/>
    </row>
    <row r="303" spans="2:5" x14ac:dyDescent="0.2">
      <c r="B303" s="4"/>
      <c r="C303" s="4"/>
      <c r="D303" s="4"/>
      <c r="E303" s="4"/>
    </row>
    <row r="304" spans="2:5" x14ac:dyDescent="0.2">
      <c r="B304" s="4"/>
      <c r="C304" s="4"/>
      <c r="D304" s="4"/>
      <c r="E304" s="4"/>
    </row>
    <row r="305" spans="2:5" x14ac:dyDescent="0.2">
      <c r="B305" s="4"/>
      <c r="C305" s="4"/>
      <c r="D305" s="4"/>
      <c r="E305" s="4"/>
    </row>
    <row r="306" spans="2:5" x14ac:dyDescent="0.2">
      <c r="B306" s="4"/>
      <c r="C306" s="4"/>
      <c r="D306" s="4"/>
      <c r="E306" s="4"/>
    </row>
    <row r="307" spans="2:5" x14ac:dyDescent="0.2">
      <c r="B307" s="4"/>
      <c r="C307" s="4"/>
      <c r="D307" s="4"/>
      <c r="E307" s="4"/>
    </row>
    <row r="308" spans="2:5" x14ac:dyDescent="0.2">
      <c r="B308" s="4"/>
      <c r="C308" s="4"/>
      <c r="D308" s="4"/>
      <c r="E308" s="4"/>
    </row>
    <row r="309" spans="2:5" x14ac:dyDescent="0.2">
      <c r="B309" s="4"/>
      <c r="C309" s="4"/>
      <c r="D309" s="4"/>
      <c r="E309" s="4"/>
    </row>
    <row r="310" spans="2:5" x14ac:dyDescent="0.2">
      <c r="B310" s="4"/>
      <c r="C310" s="4"/>
      <c r="D310" s="4"/>
      <c r="E310" s="4"/>
    </row>
    <row r="311" spans="2:5" x14ac:dyDescent="0.2">
      <c r="B311" s="4"/>
      <c r="C311" s="4"/>
      <c r="D311" s="4"/>
      <c r="E311" s="4"/>
    </row>
    <row r="312" spans="2:5" x14ac:dyDescent="0.2">
      <c r="B312" s="4"/>
      <c r="C312" s="4"/>
      <c r="D312" s="4"/>
      <c r="E312" s="4"/>
    </row>
    <row r="313" spans="2:5" x14ac:dyDescent="0.2">
      <c r="B313" s="4"/>
      <c r="C313" s="4"/>
      <c r="D313" s="4"/>
      <c r="E313" s="4"/>
    </row>
    <row r="314" spans="2:5" x14ac:dyDescent="0.2">
      <c r="B314" s="4"/>
      <c r="C314" s="4"/>
      <c r="D314" s="4"/>
      <c r="E314" s="4"/>
    </row>
    <row r="315" spans="2:5" x14ac:dyDescent="0.2">
      <c r="B315" s="4"/>
      <c r="C315" s="4"/>
      <c r="D315" s="4"/>
      <c r="E315" s="4"/>
    </row>
    <row r="316" spans="2:5" x14ac:dyDescent="0.2">
      <c r="B316" s="4"/>
      <c r="C316" s="4"/>
      <c r="D316" s="4"/>
      <c r="E316" s="4"/>
    </row>
    <row r="317" spans="2:5" x14ac:dyDescent="0.2">
      <c r="B317" s="4"/>
      <c r="C317" s="4"/>
      <c r="D317" s="4"/>
      <c r="E317" s="4"/>
    </row>
    <row r="318" spans="2:5" x14ac:dyDescent="0.2">
      <c r="B318" s="4"/>
      <c r="C318" s="4"/>
      <c r="D318" s="4"/>
      <c r="E318" s="4"/>
    </row>
    <row r="319" spans="2:5" x14ac:dyDescent="0.2">
      <c r="B319" s="4"/>
      <c r="C319" s="4"/>
      <c r="D319" s="4"/>
      <c r="E319" s="4"/>
    </row>
  </sheetData>
  <phoneticPr fontId="0" type="noConversion"/>
  <printOptions horizontalCentered="1" verticalCentered="1"/>
  <pageMargins left="0.5" right="0.5" top="0.75" bottom="0.75" header="0.5" footer="0.5"/>
  <pageSetup scale="56" orientation="portrait" r:id="rId1"/>
  <headerFooter alignWithMargins="0">
    <oddHeader>&amp;L&amp;"Arial,Bold"&amp;9Universal Service Administrative Company&amp;R&amp;"Arial,Bold"&amp;9INFO ITEM #iBOD02
 ATTACHMENT A
04/25/06
Page &amp;P of &amp;N</oddHeader>
    <oddFooter>&amp;L&amp;"Arial,Bold"&amp;9Unaudited&amp;C&amp;"Arial,Bold"&amp;9USAC Proprietary -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9"/>
  <sheetViews>
    <sheetView tabSelected="1" zoomScale="75" zoomScaleNormal="75" zoomScaleSheetLayoutView="85" workbookViewId="0">
      <selection activeCell="H35" sqref="H35"/>
    </sheetView>
  </sheetViews>
  <sheetFormatPr defaultRowHeight="15.75" x14ac:dyDescent="0.25"/>
  <cols>
    <col min="1" max="1" width="29.140625" style="64" bestFit="1" customWidth="1"/>
    <col min="2" max="7" width="23.7109375" style="66" customWidth="1"/>
    <col min="8" max="8" width="24" style="64" customWidth="1"/>
    <col min="9" max="9" width="21.28515625" style="64" bestFit="1" customWidth="1"/>
    <col min="10" max="10" width="10.28515625" style="64" customWidth="1"/>
    <col min="11" max="11" width="5.140625" style="64" customWidth="1"/>
    <col min="12" max="12" width="11.7109375" style="64" customWidth="1"/>
    <col min="13" max="13" width="9.7109375" style="64" customWidth="1"/>
    <col min="14" max="14" width="16.42578125" style="64" customWidth="1"/>
    <col min="15" max="15" width="16.42578125" style="64" bestFit="1" customWidth="1"/>
    <col min="16" max="16" width="13.85546875" style="64" bestFit="1" customWidth="1"/>
    <col min="17" max="18" width="12.7109375" style="64" customWidth="1"/>
    <col min="19" max="16384" width="9.140625" style="64"/>
  </cols>
  <sheetData>
    <row r="1" spans="1:36" x14ac:dyDescent="0.25">
      <c r="A1" s="107" t="s">
        <v>36</v>
      </c>
      <c r="B1" s="107"/>
      <c r="C1" s="107"/>
      <c r="D1" s="107"/>
      <c r="E1" s="107"/>
      <c r="F1" s="107"/>
      <c r="G1" s="107"/>
    </row>
    <row r="2" spans="1:36" x14ac:dyDescent="0.25">
      <c r="A2" s="108">
        <v>2013</v>
      </c>
      <c r="B2" s="108"/>
      <c r="C2" s="108"/>
      <c r="D2" s="108"/>
      <c r="E2" s="108"/>
      <c r="F2" s="108"/>
      <c r="G2" s="108"/>
    </row>
    <row r="3" spans="1:36" x14ac:dyDescent="0.25">
      <c r="A3" s="107" t="s">
        <v>45</v>
      </c>
      <c r="B3" s="107"/>
      <c r="C3" s="107"/>
      <c r="D3" s="107"/>
      <c r="E3" s="107"/>
      <c r="F3" s="107"/>
      <c r="G3" s="107"/>
    </row>
    <row r="4" spans="1:36" x14ac:dyDescent="0.25">
      <c r="A4" s="71"/>
      <c r="B4" s="71"/>
      <c r="C4" s="71"/>
      <c r="D4" s="71"/>
      <c r="E4" s="71"/>
      <c r="F4" s="71"/>
      <c r="G4" s="71"/>
    </row>
    <row r="5" spans="1:36" ht="18" customHeight="1" x14ac:dyDescent="0.25">
      <c r="B5" s="72" t="s">
        <v>46</v>
      </c>
      <c r="C5" s="72" t="s">
        <v>49</v>
      </c>
      <c r="D5" s="72" t="s">
        <v>49</v>
      </c>
      <c r="E5" s="72" t="s">
        <v>50</v>
      </c>
      <c r="F5" s="72" t="s">
        <v>47</v>
      </c>
    </row>
    <row r="6" spans="1:36" ht="18" customHeight="1" x14ac:dyDescent="0.25">
      <c r="B6" s="63" t="s">
        <v>48</v>
      </c>
      <c r="C6" s="63" t="s">
        <v>48</v>
      </c>
      <c r="D6" s="63" t="s">
        <v>69</v>
      </c>
      <c r="E6" s="63" t="s">
        <v>48</v>
      </c>
      <c r="F6" s="63" t="s">
        <v>48</v>
      </c>
      <c r="G6" s="67" t="s">
        <v>1</v>
      </c>
    </row>
    <row r="7" spans="1:36" ht="18" customHeight="1" x14ac:dyDescent="0.25"/>
    <row r="8" spans="1:36" ht="18" customHeight="1" thickBot="1" x14ac:dyDescent="0.3">
      <c r="A8" s="65" t="s">
        <v>79</v>
      </c>
      <c r="B8" s="99">
        <v>4905270545.5779314</v>
      </c>
      <c r="C8" s="99">
        <v>207374395.27924451</v>
      </c>
      <c r="D8" s="99">
        <v>877224763.63098514</v>
      </c>
      <c r="E8" s="99">
        <v>188046197.38586459</v>
      </c>
      <c r="F8" s="99">
        <v>350674569.68411583</v>
      </c>
      <c r="G8" s="99">
        <v>6528590471.5581436</v>
      </c>
    </row>
    <row r="9" spans="1:36" ht="18" customHeight="1" thickTop="1" x14ac:dyDescent="0.25">
      <c r="B9" s="97"/>
      <c r="C9" s="97"/>
      <c r="D9" s="97"/>
      <c r="E9" s="97"/>
      <c r="F9" s="97"/>
      <c r="G9" s="97"/>
    </row>
    <row r="10" spans="1:36" ht="18" customHeight="1" x14ac:dyDescent="0.25">
      <c r="B10" s="97"/>
      <c r="C10" s="97"/>
      <c r="D10" s="97"/>
      <c r="E10" s="97"/>
      <c r="F10" s="97"/>
      <c r="G10" s="97"/>
    </row>
    <row r="11" spans="1:36" ht="18" customHeight="1" x14ac:dyDescent="0.25">
      <c r="A11" s="70" t="s">
        <v>71</v>
      </c>
      <c r="B11" s="97"/>
      <c r="C11" s="97"/>
      <c r="D11" s="97"/>
      <c r="E11" s="97"/>
      <c r="F11" s="97"/>
      <c r="G11" s="97"/>
    </row>
    <row r="12" spans="1:36" ht="18" customHeight="1" x14ac:dyDescent="0.25">
      <c r="A12" s="64" t="s">
        <v>2</v>
      </c>
      <c r="B12" s="105">
        <v>586101904.1138401</v>
      </c>
      <c r="C12" s="105">
        <v>1138297387.2994158</v>
      </c>
      <c r="D12" s="105">
        <v>0</v>
      </c>
      <c r="E12" s="105">
        <v>557921081.06318212</v>
      </c>
      <c r="F12" s="105">
        <v>31318270.86356201</v>
      </c>
      <c r="G12" s="105">
        <f>SUM(B12:F12)</f>
        <v>2313638643.3400002</v>
      </c>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row>
    <row r="13" spans="1:36" ht="18" customHeight="1" x14ac:dyDescent="0.25">
      <c r="A13" s="64" t="s">
        <v>3</v>
      </c>
      <c r="B13" s="104">
        <v>-454410059.85000002</v>
      </c>
      <c r="C13" s="104">
        <v>-992317031.96000004</v>
      </c>
      <c r="D13" s="104">
        <v>0</v>
      </c>
      <c r="E13" s="104">
        <v>-474335450.83999997</v>
      </c>
      <c r="F13" s="104">
        <v>-23649176.799999997</v>
      </c>
      <c r="G13" s="104">
        <f t="shared" ref="G13:G18" si="0">SUM(B13:F13)</f>
        <v>-1944711719.4499998</v>
      </c>
      <c r="H13" s="68"/>
      <c r="I13" s="93"/>
      <c r="J13" s="93"/>
      <c r="K13" s="93"/>
      <c r="L13" s="93"/>
      <c r="M13" s="93"/>
      <c r="N13" s="93"/>
      <c r="O13" s="68"/>
      <c r="P13" s="68"/>
      <c r="Q13" s="68"/>
      <c r="R13" s="68"/>
      <c r="S13" s="68"/>
      <c r="T13" s="68"/>
      <c r="U13" s="68"/>
      <c r="V13" s="68"/>
      <c r="W13" s="68"/>
      <c r="X13" s="68"/>
      <c r="Y13" s="68"/>
      <c r="Z13" s="68"/>
      <c r="AA13" s="68"/>
      <c r="AB13" s="68"/>
      <c r="AC13" s="68"/>
      <c r="AD13" s="68"/>
      <c r="AE13" s="68"/>
      <c r="AF13" s="68"/>
      <c r="AG13" s="68"/>
      <c r="AH13" s="68"/>
      <c r="AI13" s="68"/>
      <c r="AJ13" s="68"/>
    </row>
    <row r="14" spans="1:36" ht="18" customHeight="1" x14ac:dyDescent="0.25">
      <c r="A14" s="64" t="s">
        <v>70</v>
      </c>
      <c r="B14" s="104">
        <v>0</v>
      </c>
      <c r="C14" s="104">
        <v>-140403233</v>
      </c>
      <c r="D14" s="104">
        <v>140403233</v>
      </c>
      <c r="E14" s="104">
        <v>0</v>
      </c>
      <c r="F14" s="104">
        <v>0</v>
      </c>
      <c r="G14" s="104">
        <f t="shared" si="0"/>
        <v>0</v>
      </c>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row>
    <row r="15" spans="1:36" ht="18" customHeight="1" x14ac:dyDescent="0.25">
      <c r="A15" s="64" t="s">
        <v>4</v>
      </c>
      <c r="B15" s="104">
        <v>-17269419.716894027</v>
      </c>
      <c r="C15" s="104">
        <v>-5342337.2339242417</v>
      </c>
      <c r="D15" s="104">
        <v>0</v>
      </c>
      <c r="E15" s="104">
        <v>-2397841.0654619811</v>
      </c>
      <c r="F15" s="104">
        <v>-3170615.5737197534</v>
      </c>
      <c r="G15" s="104">
        <f t="shared" si="0"/>
        <v>-28180213.590000007</v>
      </c>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row>
    <row r="16" spans="1:36" ht="18" customHeight="1" x14ac:dyDescent="0.25">
      <c r="A16" s="64" t="s">
        <v>5</v>
      </c>
      <c r="B16" s="104">
        <v>4715109.1892518736</v>
      </c>
      <c r="C16" s="104">
        <v>952427.5828270691</v>
      </c>
      <c r="D16" s="104">
        <v>0</v>
      </c>
      <c r="E16" s="104">
        <v>182036.6949792286</v>
      </c>
      <c r="F16" s="104">
        <v>342019.69722756126</v>
      </c>
      <c r="G16" s="104">
        <f t="shared" si="0"/>
        <v>6191593.1642857324</v>
      </c>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row>
    <row r="17" spans="1:36" ht="18" customHeight="1" x14ac:dyDescent="0.25">
      <c r="A17" s="64" t="s">
        <v>6</v>
      </c>
      <c r="B17" s="104">
        <v>-2360927.1580020003</v>
      </c>
      <c r="C17" s="104">
        <v>-4583671.4403720004</v>
      </c>
      <c r="D17" s="104">
        <v>0</v>
      </c>
      <c r="E17" s="104">
        <v>-2024560.9475820004</v>
      </c>
      <c r="F17" s="104">
        <v>-121819.11404400002</v>
      </c>
      <c r="G17" s="104">
        <f t="shared" si="0"/>
        <v>-9090978.6600000001</v>
      </c>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row>
    <row r="18" spans="1:36" ht="18" customHeight="1" thickBot="1" x14ac:dyDescent="0.3">
      <c r="A18" s="64" t="s">
        <v>7</v>
      </c>
      <c r="B18" s="104">
        <v>1582875.5488449999</v>
      </c>
      <c r="C18" s="104">
        <v>1987.9151700000511</v>
      </c>
      <c r="D18" s="104">
        <v>0</v>
      </c>
      <c r="E18" s="104">
        <v>1699.5263950000517</v>
      </c>
      <c r="F18" s="104">
        <v>13867.719590000001</v>
      </c>
      <c r="G18" s="104">
        <f t="shared" si="0"/>
        <v>1600430.7100000002</v>
      </c>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row>
    <row r="19" spans="1:36" ht="18" customHeight="1" thickTop="1" x14ac:dyDescent="0.25">
      <c r="A19" s="65" t="s">
        <v>75</v>
      </c>
      <c r="B19" s="101">
        <f t="shared" ref="B19:G19" si="1">SUM(B8+B12,B13,B14,B15,B16,B17,B18)</f>
        <v>5023630027.7049723</v>
      </c>
      <c r="C19" s="101">
        <f t="shared" si="1"/>
        <v>203979924.44236106</v>
      </c>
      <c r="D19" s="101">
        <f t="shared" si="1"/>
        <v>1017627996.6309851</v>
      </c>
      <c r="E19" s="101">
        <f t="shared" si="1"/>
        <v>267393161.817377</v>
      </c>
      <c r="F19" s="101">
        <f t="shared" si="1"/>
        <v>355407116.4767316</v>
      </c>
      <c r="G19" s="101">
        <f t="shared" si="1"/>
        <v>6868038227.0724297</v>
      </c>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row>
    <row r="20" spans="1:36" ht="18" customHeight="1" x14ac:dyDescent="0.25">
      <c r="B20" s="102"/>
      <c r="C20" s="102"/>
      <c r="D20" s="102"/>
      <c r="E20" s="102"/>
      <c r="F20" s="102"/>
      <c r="G20" s="102"/>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row>
    <row r="21" spans="1:36" ht="18" customHeight="1" x14ac:dyDescent="0.25">
      <c r="B21" s="102"/>
      <c r="C21" s="102"/>
      <c r="D21" s="102"/>
      <c r="E21" s="102"/>
      <c r="F21" s="102"/>
      <c r="G21" s="102"/>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row>
    <row r="22" spans="1:36" ht="18" customHeight="1" x14ac:dyDescent="0.25">
      <c r="A22" s="70" t="s">
        <v>72</v>
      </c>
      <c r="B22" s="102"/>
      <c r="C22" s="102"/>
      <c r="D22" s="102"/>
      <c r="E22" s="102"/>
      <c r="F22" s="102"/>
      <c r="G22" s="102"/>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row>
    <row r="23" spans="1:36" ht="18" customHeight="1" x14ac:dyDescent="0.25">
      <c r="A23" s="64" t="s">
        <v>2</v>
      </c>
      <c r="B23" s="105">
        <v>598074471.68102002</v>
      </c>
      <c r="C23" s="105">
        <v>1167333048.1913719</v>
      </c>
      <c r="D23" s="105">
        <v>0</v>
      </c>
      <c r="E23" s="105">
        <v>426447891.634408</v>
      </c>
      <c r="F23" s="105">
        <v>30658088.553199999</v>
      </c>
      <c r="G23" s="105">
        <f>SUM(B23:F23)</f>
        <v>2222513500.0599995</v>
      </c>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row>
    <row r="24" spans="1:36" ht="18" customHeight="1" x14ac:dyDescent="0.25">
      <c r="A24" s="64" t="s">
        <v>3</v>
      </c>
      <c r="B24" s="104">
        <v>-522592520.17000008</v>
      </c>
      <c r="C24" s="104">
        <v>-960803139.65999997</v>
      </c>
      <c r="D24" s="104">
        <v>0</v>
      </c>
      <c r="E24" s="104">
        <v>-437422281.70000005</v>
      </c>
      <c r="F24" s="104">
        <v>-50181698.689999998</v>
      </c>
      <c r="G24" s="104">
        <f t="shared" ref="G24:G29" si="2">SUM(B24:F24)</f>
        <v>-1970999640.22</v>
      </c>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row>
    <row r="25" spans="1:36" ht="18" customHeight="1" x14ac:dyDescent="0.25">
      <c r="A25" s="64" t="s">
        <v>70</v>
      </c>
      <c r="B25" s="104">
        <v>0</v>
      </c>
      <c r="C25" s="104">
        <v>-177144097.75999999</v>
      </c>
      <c r="D25" s="104">
        <v>177144097.75999999</v>
      </c>
      <c r="E25" s="104">
        <v>0</v>
      </c>
      <c r="F25" s="104">
        <v>0</v>
      </c>
      <c r="G25" s="104">
        <f t="shared" si="2"/>
        <v>0</v>
      </c>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row>
    <row r="26" spans="1:36" ht="18" customHeight="1" x14ac:dyDescent="0.25">
      <c r="A26" s="64" t="s">
        <v>4</v>
      </c>
      <c r="B26" s="104">
        <v>-17121920.441916157</v>
      </c>
      <c r="C26" s="104">
        <v>-5988697.9680253025</v>
      </c>
      <c r="D26" s="104">
        <v>0</v>
      </c>
      <c r="E26" s="104">
        <v>-2691512.8575133444</v>
      </c>
      <c r="F26" s="104">
        <v>-3167745.7525451956</v>
      </c>
      <c r="G26" s="104">
        <f t="shared" si="2"/>
        <v>-28969877.02</v>
      </c>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row>
    <row r="27" spans="1:36" ht="18" customHeight="1" x14ac:dyDescent="0.25">
      <c r="A27" s="64" t="s">
        <v>5</v>
      </c>
      <c r="B27" s="104">
        <v>1414637.4028021493</v>
      </c>
      <c r="C27" s="104">
        <v>310495.10326030833</v>
      </c>
      <c r="D27" s="104">
        <v>0</v>
      </c>
      <c r="E27" s="104">
        <v>49729.663097332676</v>
      </c>
      <c r="F27" s="104">
        <v>102368.54084023889</v>
      </c>
      <c r="G27" s="104">
        <f t="shared" si="2"/>
        <v>1877230.7100000291</v>
      </c>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row>
    <row r="28" spans="1:36" ht="18" customHeight="1" x14ac:dyDescent="0.25">
      <c r="A28" s="64" t="s">
        <v>6</v>
      </c>
      <c r="B28" s="104">
        <v>-599983.64168000012</v>
      </c>
      <c r="C28" s="104">
        <v>-1174128.5717839999</v>
      </c>
      <c r="D28" s="104">
        <v>0</v>
      </c>
      <c r="E28" s="104">
        <v>-384953.00805599999</v>
      </c>
      <c r="F28" s="104">
        <v>-30656.098480000001</v>
      </c>
      <c r="G28" s="104">
        <f t="shared" si="2"/>
        <v>-2189721.3200000003</v>
      </c>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row>
    <row r="29" spans="1:36" ht="18" customHeight="1" thickBot="1" x14ac:dyDescent="0.3">
      <c r="A29" s="64" t="s">
        <v>7</v>
      </c>
      <c r="B29" s="104">
        <v>14106457.540000001</v>
      </c>
      <c r="C29" s="104">
        <v>7801221</v>
      </c>
      <c r="D29" s="104">
        <v>0</v>
      </c>
      <c r="E29" s="104">
        <v>1002</v>
      </c>
      <c r="F29" s="104">
        <v>89195.25</v>
      </c>
      <c r="G29" s="104">
        <f t="shared" si="2"/>
        <v>21997875.789999999</v>
      </c>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row>
    <row r="30" spans="1:36" ht="18" customHeight="1" thickTop="1" x14ac:dyDescent="0.25">
      <c r="A30" s="65" t="s">
        <v>76</v>
      </c>
      <c r="B30" s="101">
        <f t="shared" ref="B30:G30" si="3">SUM(B19+B23+B24+B25+B26+B27+B28+B29)</f>
        <v>5096911170.0751982</v>
      </c>
      <c r="C30" s="101">
        <f t="shared" si="3"/>
        <v>234314624.7771841</v>
      </c>
      <c r="D30" s="101">
        <f>SUM(D19+D23+D24+D25+D26+D27+D28+D29)</f>
        <v>1194772094.390985</v>
      </c>
      <c r="E30" s="101">
        <f t="shared" si="3"/>
        <v>253393037.54931289</v>
      </c>
      <c r="F30" s="101">
        <f t="shared" si="3"/>
        <v>332876668.27974671</v>
      </c>
      <c r="G30" s="101">
        <f t="shared" si="3"/>
        <v>7112267595.0724287</v>
      </c>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row>
    <row r="31" spans="1:36" ht="18" customHeight="1" x14ac:dyDescent="0.25">
      <c r="B31" s="103"/>
      <c r="C31" s="103"/>
      <c r="D31" s="103"/>
      <c r="E31" s="103"/>
      <c r="F31" s="103"/>
      <c r="G31" s="103"/>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row>
    <row r="32" spans="1:36" ht="18" customHeight="1" x14ac:dyDescent="0.25">
      <c r="B32" s="103"/>
      <c r="C32" s="103"/>
      <c r="D32" s="103"/>
      <c r="E32" s="103"/>
      <c r="F32" s="103"/>
      <c r="G32" s="103"/>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row>
    <row r="33" spans="1:43" ht="18" customHeight="1" x14ac:dyDescent="0.25">
      <c r="A33" s="70" t="s">
        <v>77</v>
      </c>
      <c r="B33" s="102"/>
      <c r="C33" s="102"/>
      <c r="D33" s="102"/>
      <c r="E33" s="102"/>
      <c r="F33" s="102"/>
      <c r="G33" s="102"/>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row>
    <row r="34" spans="1:43" ht="18" customHeight="1" x14ac:dyDescent="0.25">
      <c r="A34" s="64" t="s">
        <v>2</v>
      </c>
      <c r="B34" s="105">
        <v>595870778.63999999</v>
      </c>
      <c r="C34" s="105">
        <v>1147077802.3399999</v>
      </c>
      <c r="D34" s="105">
        <v>0</v>
      </c>
      <c r="E34" s="105">
        <v>356555794.52999997</v>
      </c>
      <c r="F34" s="105">
        <v>49104618.149999999</v>
      </c>
      <c r="G34" s="105">
        <v>2148608993.6599998</v>
      </c>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row>
    <row r="35" spans="1:43" ht="18" customHeight="1" x14ac:dyDescent="0.25">
      <c r="A35" s="64" t="s">
        <v>3</v>
      </c>
      <c r="B35" s="106">
        <v>-541817276.53999996</v>
      </c>
      <c r="C35" s="106">
        <v>-1017316121.21</v>
      </c>
      <c r="D35" s="106">
        <v>0</v>
      </c>
      <c r="E35" s="106">
        <v>-455621318.13</v>
      </c>
      <c r="F35" s="106">
        <v>-46201762.530000001</v>
      </c>
      <c r="G35" s="104">
        <v>-2060956478.4100001</v>
      </c>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row>
    <row r="36" spans="1:43" ht="18" customHeight="1" x14ac:dyDescent="0.25">
      <c r="A36" s="62" t="s">
        <v>70</v>
      </c>
      <c r="B36" s="106">
        <v>0</v>
      </c>
      <c r="C36" s="106">
        <v>-101902346.95</v>
      </c>
      <c r="D36" s="106">
        <v>101902346.95</v>
      </c>
      <c r="E36" s="106"/>
      <c r="F36" s="106"/>
      <c r="G36" s="104">
        <v>0</v>
      </c>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row>
    <row r="37" spans="1:43" ht="18" customHeight="1" x14ac:dyDescent="0.25">
      <c r="A37" s="64" t="s">
        <v>4</v>
      </c>
      <c r="B37" s="106">
        <v>-15581944.27</v>
      </c>
      <c r="C37" s="106">
        <v>-4799787.37</v>
      </c>
      <c r="D37" s="106">
        <v>0</v>
      </c>
      <c r="E37" s="106">
        <v>-2295053.14</v>
      </c>
      <c r="F37" s="106">
        <v>-3112028.75</v>
      </c>
      <c r="G37" s="104">
        <v>-25788813.539999999</v>
      </c>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43" ht="18" customHeight="1" x14ac:dyDescent="0.25">
      <c r="A38" s="64" t="s">
        <v>5</v>
      </c>
      <c r="B38" s="106">
        <v>9675599.6300000008</v>
      </c>
      <c r="C38" s="106">
        <v>2294755.63</v>
      </c>
      <c r="D38" s="106">
        <v>0</v>
      </c>
      <c r="E38" s="106">
        <v>493289.03</v>
      </c>
      <c r="F38" s="106">
        <v>689234.65</v>
      </c>
      <c r="G38" s="104">
        <v>13152878.939999999</v>
      </c>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9"/>
      <c r="AL38" s="69"/>
      <c r="AM38" s="69"/>
      <c r="AN38" s="69"/>
      <c r="AO38" s="69"/>
      <c r="AP38" s="69"/>
      <c r="AQ38" s="69"/>
    </row>
    <row r="39" spans="1:43" ht="18" customHeight="1" x14ac:dyDescent="0.25">
      <c r="A39" s="64" t="s">
        <v>6</v>
      </c>
      <c r="B39" s="106">
        <v>-1597180.11</v>
      </c>
      <c r="C39" s="106">
        <v>-3049526.33</v>
      </c>
      <c r="D39" s="106">
        <v>0</v>
      </c>
      <c r="E39" s="106">
        <v>-921670.25</v>
      </c>
      <c r="F39" s="106">
        <v>-156283.22</v>
      </c>
      <c r="G39" s="104">
        <v>-5724659.9100000001</v>
      </c>
      <c r="H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43" ht="18" customHeight="1" thickBot="1" x14ac:dyDescent="0.3">
      <c r="A40" s="64" t="s">
        <v>7</v>
      </c>
      <c r="B40" s="106">
        <v>3052516.84</v>
      </c>
      <c r="C40" s="106">
        <v>15907053.07</v>
      </c>
      <c r="D40" s="106">
        <v>0</v>
      </c>
      <c r="E40" s="106">
        <v>5740894</v>
      </c>
      <c r="F40" s="106">
        <v>23873.66</v>
      </c>
      <c r="G40" s="104">
        <v>24724337.57</v>
      </c>
      <c r="H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43" ht="18" customHeight="1" thickTop="1" x14ac:dyDescent="0.25">
      <c r="A41" s="65" t="s">
        <v>78</v>
      </c>
      <c r="B41" s="101">
        <f t="shared" ref="B41:G41" si="4">SUM(B30+B34+B35+B36+B37+B38+B39+B40)</f>
        <v>5146513664.2651987</v>
      </c>
      <c r="C41" s="101">
        <f t="shared" si="4"/>
        <v>272526453.9571839</v>
      </c>
      <c r="D41" s="101">
        <f>SUM(D30+D34+D35+D36+D37+D38+D39+D40)</f>
        <v>1296674441.3409851</v>
      </c>
      <c r="E41" s="101">
        <f t="shared" si="4"/>
        <v>157344973.58931282</v>
      </c>
      <c r="F41" s="101">
        <f t="shared" si="4"/>
        <v>333224320.23974663</v>
      </c>
      <c r="G41" s="101">
        <f t="shared" si="4"/>
        <v>7206283853.3824291</v>
      </c>
      <c r="H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43" ht="18" customHeight="1" x14ac:dyDescent="0.25">
      <c r="A42" s="65"/>
      <c r="B42" s="97"/>
      <c r="C42" s="97"/>
      <c r="D42" s="97"/>
      <c r="E42" s="97"/>
      <c r="F42" s="97"/>
      <c r="G42" s="97"/>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43" ht="18" customHeight="1" x14ac:dyDescent="0.25">
      <c r="B43" s="102"/>
      <c r="C43" s="102"/>
      <c r="D43" s="102"/>
      <c r="E43" s="102"/>
      <c r="F43" s="102"/>
      <c r="G43" s="102"/>
      <c r="H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43" ht="18" customHeight="1" x14ac:dyDescent="0.25">
      <c r="A44" s="70" t="s">
        <v>73</v>
      </c>
      <c r="B44" s="102"/>
      <c r="C44" s="102"/>
      <c r="D44" s="102"/>
      <c r="E44" s="102"/>
      <c r="F44" s="102"/>
      <c r="G44" s="102"/>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row>
    <row r="45" spans="1:43" ht="18" customHeight="1" x14ac:dyDescent="0.25">
      <c r="A45" s="64" t="s">
        <v>2</v>
      </c>
      <c r="B45" s="100"/>
      <c r="C45" s="100"/>
      <c r="D45" s="100"/>
      <c r="E45" s="100"/>
      <c r="F45" s="100"/>
      <c r="G45" s="100"/>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row>
    <row r="46" spans="1:43" ht="18" customHeight="1" x14ac:dyDescent="0.25">
      <c r="A46" s="64" t="s">
        <v>3</v>
      </c>
      <c r="B46" s="100"/>
      <c r="C46" s="100"/>
      <c r="D46" s="100"/>
      <c r="E46" s="100"/>
      <c r="F46" s="100"/>
      <c r="G46" s="100"/>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row>
    <row r="47" spans="1:43" ht="18" customHeight="1" x14ac:dyDescent="0.25">
      <c r="A47" s="62" t="s">
        <v>70</v>
      </c>
      <c r="B47" s="100"/>
      <c r="C47" s="100"/>
      <c r="D47" s="100"/>
      <c r="E47" s="100"/>
      <c r="F47" s="100"/>
      <c r="G47" s="100"/>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row>
    <row r="48" spans="1:43" ht="18" customHeight="1" x14ac:dyDescent="0.25">
      <c r="A48" s="64" t="s">
        <v>4</v>
      </c>
      <c r="B48" s="100"/>
      <c r="C48" s="100"/>
      <c r="D48" s="100"/>
      <c r="E48" s="100"/>
      <c r="F48" s="100"/>
      <c r="G48" s="100"/>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row>
    <row r="49" spans="1:36" ht="18" customHeight="1" x14ac:dyDescent="0.25">
      <c r="A49" s="64" t="s">
        <v>5</v>
      </c>
      <c r="B49" s="100"/>
      <c r="C49" s="100"/>
      <c r="D49" s="100"/>
      <c r="E49" s="100"/>
      <c r="F49" s="100"/>
      <c r="G49" s="100"/>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row>
    <row r="50" spans="1:36" ht="18" customHeight="1" x14ac:dyDescent="0.25">
      <c r="A50" s="64" t="s">
        <v>6</v>
      </c>
      <c r="B50" s="100"/>
      <c r="C50" s="100"/>
      <c r="D50" s="100"/>
      <c r="E50" s="100"/>
      <c r="F50" s="100"/>
      <c r="G50" s="100"/>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row>
    <row r="51" spans="1:36" ht="18" customHeight="1" thickBot="1" x14ac:dyDescent="0.3">
      <c r="A51" s="64" t="s">
        <v>7</v>
      </c>
      <c r="B51" s="100"/>
      <c r="C51" s="100"/>
      <c r="D51" s="100"/>
      <c r="E51" s="100"/>
      <c r="F51" s="100"/>
      <c r="G51" s="100"/>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row>
    <row r="52" spans="1:36" ht="18" customHeight="1" thickTop="1" x14ac:dyDescent="0.25">
      <c r="A52" s="65" t="s">
        <v>79</v>
      </c>
      <c r="B52" s="101">
        <v>0</v>
      </c>
      <c r="C52" s="101">
        <v>0</v>
      </c>
      <c r="D52" s="101">
        <v>0</v>
      </c>
      <c r="E52" s="101">
        <v>0</v>
      </c>
      <c r="F52" s="101">
        <v>0</v>
      </c>
      <c r="G52" s="101">
        <v>0</v>
      </c>
      <c r="H52" s="92"/>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row>
    <row r="53" spans="1:36" ht="18" customHeight="1" x14ac:dyDescent="0.25">
      <c r="A53" s="65"/>
      <c r="B53" s="95"/>
      <c r="C53" s="95"/>
      <c r="D53" s="95"/>
      <c r="E53" s="95"/>
      <c r="F53" s="95"/>
      <c r="G53" s="95"/>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row>
    <row r="54" spans="1:36" ht="18" customHeight="1" x14ac:dyDescent="0.25">
      <c r="B54" s="102"/>
      <c r="C54" s="102"/>
      <c r="D54" s="102"/>
      <c r="E54" s="102"/>
      <c r="F54" s="102"/>
      <c r="G54" s="102"/>
      <c r="H54" s="94"/>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row>
    <row r="55" spans="1:36" ht="18" customHeight="1" x14ac:dyDescent="0.25">
      <c r="A55" s="70" t="s">
        <v>74</v>
      </c>
      <c r="B55" s="102"/>
      <c r="C55" s="102"/>
      <c r="D55" s="102"/>
      <c r="E55" s="102"/>
      <c r="F55" s="102"/>
      <c r="G55" s="102"/>
      <c r="H55" s="94"/>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row>
    <row r="56" spans="1:36" ht="18" customHeight="1" x14ac:dyDescent="0.25">
      <c r="A56" s="64" t="s">
        <v>2</v>
      </c>
      <c r="B56" s="100">
        <f>SUM(B12,B23,B34)</f>
        <v>1780047154.4348602</v>
      </c>
      <c r="C56" s="100">
        <f>SUM(C12,C23,C34)</f>
        <v>3452708237.8307877</v>
      </c>
      <c r="D56" s="100">
        <f>SUM(D12,D23,D34)</f>
        <v>0</v>
      </c>
      <c r="E56" s="100">
        <f>SUM(E12,E23,E34)</f>
        <v>1340924767.2275901</v>
      </c>
      <c r="F56" s="100">
        <f>SUM(F12,F23,F34)</f>
        <v>111080977.566762</v>
      </c>
      <c r="G56" s="100">
        <f>SUM(B56:F56)</f>
        <v>6684761137.0600004</v>
      </c>
      <c r="H56" s="94"/>
      <c r="I56" s="94"/>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row>
    <row r="57" spans="1:36" ht="18" customHeight="1" x14ac:dyDescent="0.25">
      <c r="A57" s="64" t="s">
        <v>3</v>
      </c>
      <c r="B57" s="100">
        <f t="shared" ref="B57:B62" si="5">SUM(B13,B24,B35)</f>
        <v>-1518819856.5599999</v>
      </c>
      <c r="C57" s="100">
        <f t="shared" ref="C57:F62" si="6">SUM(C13,C24,C35)</f>
        <v>-2970436292.8299999</v>
      </c>
      <c r="D57" s="100">
        <f t="shared" si="6"/>
        <v>0</v>
      </c>
      <c r="E57" s="100">
        <f t="shared" si="6"/>
        <v>-1367379050.6700001</v>
      </c>
      <c r="F57" s="100">
        <f t="shared" si="6"/>
        <v>-120032638.02</v>
      </c>
      <c r="G57" s="100">
        <f t="shared" ref="G57:G62" si="7">SUM(B57:F57)</f>
        <v>-5976667838.0799999</v>
      </c>
      <c r="H57" s="94"/>
      <c r="I57" s="94"/>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36" ht="18" customHeight="1" x14ac:dyDescent="0.25">
      <c r="A58" s="62" t="s">
        <v>70</v>
      </c>
      <c r="B58" s="100">
        <f t="shared" si="5"/>
        <v>0</v>
      </c>
      <c r="C58" s="100">
        <f>SUM(C14,C25,C36)</f>
        <v>-419449677.70999998</v>
      </c>
      <c r="D58" s="100">
        <f>-C58</f>
        <v>419449677.70999998</v>
      </c>
      <c r="E58" s="100">
        <f t="shared" si="6"/>
        <v>0</v>
      </c>
      <c r="F58" s="100">
        <f t="shared" si="6"/>
        <v>0</v>
      </c>
      <c r="G58" s="100">
        <f t="shared" si="7"/>
        <v>0</v>
      </c>
      <c r="H58" s="93"/>
      <c r="I58" s="94"/>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36" ht="18" customHeight="1" x14ac:dyDescent="0.25">
      <c r="A59" s="64" t="s">
        <v>4</v>
      </c>
      <c r="B59" s="100">
        <f t="shared" si="5"/>
        <v>-49973284.428810179</v>
      </c>
      <c r="C59" s="100">
        <f t="shared" si="6"/>
        <v>-16130822.571949545</v>
      </c>
      <c r="D59" s="100">
        <f t="shared" si="6"/>
        <v>0</v>
      </c>
      <c r="E59" s="100">
        <f t="shared" si="6"/>
        <v>-7384407.0629753266</v>
      </c>
      <c r="F59" s="100">
        <f t="shared" si="6"/>
        <v>-9450390.0762649495</v>
      </c>
      <c r="G59" s="100">
        <f t="shared" si="7"/>
        <v>-82938904.140000001</v>
      </c>
      <c r="H59" s="93"/>
      <c r="I59" s="94"/>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36" ht="18" customHeight="1" x14ac:dyDescent="0.25">
      <c r="A60" s="64" t="s">
        <v>5</v>
      </c>
      <c r="B60" s="100">
        <f t="shared" si="5"/>
        <v>15805346.222054023</v>
      </c>
      <c r="C60" s="100">
        <f t="shared" si="6"/>
        <v>3557678.3160873773</v>
      </c>
      <c r="D60" s="100">
        <f t="shared" si="6"/>
        <v>0</v>
      </c>
      <c r="E60" s="100">
        <f t="shared" si="6"/>
        <v>725055.38807656127</v>
      </c>
      <c r="F60" s="100">
        <f t="shared" si="6"/>
        <v>1133622.8880678001</v>
      </c>
      <c r="G60" s="100">
        <f t="shared" si="7"/>
        <v>21221702.814285763</v>
      </c>
      <c r="H60" s="93"/>
      <c r="I60" s="94"/>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36" ht="18" customHeight="1" x14ac:dyDescent="0.25">
      <c r="A61" s="64" t="s">
        <v>6</v>
      </c>
      <c r="B61" s="100">
        <f t="shared" si="5"/>
        <v>-4558090.909682001</v>
      </c>
      <c r="C61" s="100">
        <f t="shared" si="6"/>
        <v>-8807326.3421560004</v>
      </c>
      <c r="D61" s="100">
        <f t="shared" si="6"/>
        <v>0</v>
      </c>
      <c r="E61" s="100">
        <f t="shared" si="6"/>
        <v>-3331184.2056380003</v>
      </c>
      <c r="F61" s="100">
        <f t="shared" si="6"/>
        <v>-308758.43252400006</v>
      </c>
      <c r="G61" s="100">
        <f t="shared" si="7"/>
        <v>-17005359.890000004</v>
      </c>
      <c r="H61" s="93"/>
      <c r="I61" s="94"/>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36" ht="18" customHeight="1" thickBot="1" x14ac:dyDescent="0.3">
      <c r="A62" s="64" t="s">
        <v>7</v>
      </c>
      <c r="B62" s="100">
        <f t="shared" si="5"/>
        <v>18741849.928845003</v>
      </c>
      <c r="C62" s="100">
        <f t="shared" si="6"/>
        <v>23710261.985169999</v>
      </c>
      <c r="D62" s="100">
        <f t="shared" si="6"/>
        <v>0</v>
      </c>
      <c r="E62" s="100">
        <f t="shared" si="6"/>
        <v>5743595.5263950005</v>
      </c>
      <c r="F62" s="100">
        <f t="shared" si="6"/>
        <v>126936.62959</v>
      </c>
      <c r="G62" s="100">
        <f t="shared" si="7"/>
        <v>48322644.07</v>
      </c>
      <c r="H62" s="93"/>
      <c r="I62" s="94"/>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36" ht="18" customHeight="1" thickTop="1" x14ac:dyDescent="0.25">
      <c r="A63" s="73" t="s">
        <v>44</v>
      </c>
      <c r="B63" s="101">
        <f t="shared" ref="B63:G63" si="8">SUM(B56,B57,B58,B59,B60,B61,B62,B8)</f>
        <v>5146513664.2651987</v>
      </c>
      <c r="C63" s="101">
        <f t="shared" si="8"/>
        <v>272526453.95718408</v>
      </c>
      <c r="D63" s="101">
        <f t="shared" si="8"/>
        <v>1296674441.3409851</v>
      </c>
      <c r="E63" s="101">
        <f t="shared" si="8"/>
        <v>157344973.58931282</v>
      </c>
      <c r="F63" s="101">
        <f t="shared" si="8"/>
        <v>333224320.23974669</v>
      </c>
      <c r="G63" s="101">
        <f t="shared" si="8"/>
        <v>7206283853.3924303</v>
      </c>
      <c r="H63" s="68"/>
      <c r="I63" s="94"/>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36" x14ac:dyDescent="0.25">
      <c r="B64" s="95"/>
      <c r="C64" s="95"/>
      <c r="D64" s="95"/>
      <c r="E64" s="95"/>
      <c r="F64" s="95"/>
      <c r="G64" s="95"/>
      <c r="H64" s="94"/>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row>
    <row r="65" spans="1:36" x14ac:dyDescent="0.25">
      <c r="A65" s="91" t="s">
        <v>68</v>
      </c>
      <c r="B65" s="98">
        <f>SUM(B57)/$G57</f>
        <v>0.25412485647653454</v>
      </c>
      <c r="C65" s="98">
        <f>SUM(C57)/$G57</f>
        <v>0.49700541728352943</v>
      </c>
      <c r="D65" s="98">
        <f>SUM(D57)/$G57</f>
        <v>0</v>
      </c>
      <c r="E65" s="98">
        <f>SUM(E57)/$G57</f>
        <v>0.2287861878416301</v>
      </c>
      <c r="F65" s="98">
        <f>SUM(F57)/$G57</f>
        <v>2.008353839830597E-2</v>
      </c>
      <c r="G65" s="98">
        <f>SUM(B65:F65)</f>
        <v>1</v>
      </c>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row>
    <row r="66" spans="1:36" x14ac:dyDescent="0.25">
      <c r="B66" s="96"/>
      <c r="C66" s="96"/>
      <c r="D66" s="96"/>
      <c r="E66" s="96"/>
      <c r="F66" s="96"/>
      <c r="G66" s="96"/>
    </row>
    <row r="67" spans="1:36" x14ac:dyDescent="0.25">
      <c r="B67" s="96"/>
      <c r="C67" s="96"/>
      <c r="D67" s="96"/>
      <c r="E67" s="96"/>
      <c r="F67" s="96"/>
      <c r="G67" s="96"/>
    </row>
    <row r="69" spans="1:36" x14ac:dyDescent="0.25">
      <c r="H69" s="97"/>
    </row>
  </sheetData>
  <mergeCells count="3">
    <mergeCell ref="A3:G3"/>
    <mergeCell ref="A2:G2"/>
    <mergeCell ref="A1:G1"/>
  </mergeCells>
  <phoneticPr fontId="0" type="noConversion"/>
  <pageMargins left="1" right="1" top="1.25" bottom="1.25" header="0.5" footer="0.5"/>
  <pageSetup scale="49" orientation="portrait" r:id="rId1"/>
  <headerFooter alignWithMargins="0">
    <oddHeader>&amp;L&amp;"Times New Roman,Regular"&amp;12Universal Service 
Administrative Company&amp;R&amp;"Times New Roman,Bold"&amp;12Appendix M03
1Q 2014
Page &amp;P of &amp;N</oddHeader>
    <oddFooter>&amp;LUSAC&amp;CUnaudited&amp;RNovember 1, 2013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3"/>
  <sheetViews>
    <sheetView view="pageBreakPreview" zoomScale="75" zoomScaleNormal="75" workbookViewId="0">
      <pane ySplit="5" topLeftCell="A6" activePane="bottomLeft" state="frozen"/>
      <selection activeCell="D22" sqref="D22"/>
      <selection pane="bottomLeft" activeCell="F55" sqref="F55"/>
    </sheetView>
  </sheetViews>
  <sheetFormatPr defaultRowHeight="12.75" x14ac:dyDescent="0.2"/>
  <cols>
    <col min="1" max="1" width="30.85546875" style="1" customWidth="1"/>
    <col min="2" max="2" width="22.42578125" style="1" bestFit="1" customWidth="1"/>
    <col min="3" max="3" width="24.42578125" style="1" bestFit="1" customWidth="1"/>
    <col min="4" max="4" width="21.7109375" style="1" bestFit="1" customWidth="1"/>
    <col min="5" max="5" width="18.28515625" style="1" bestFit="1" customWidth="1"/>
    <col min="6" max="6" width="22.42578125" style="1" bestFit="1" customWidth="1"/>
    <col min="7" max="7" width="20.85546875" style="1" bestFit="1" customWidth="1"/>
    <col min="8" max="8" width="14.5703125" style="1" bestFit="1" customWidth="1"/>
    <col min="9" max="9" width="13.85546875" style="1" customWidth="1"/>
    <col min="10" max="13" width="16.42578125" style="1" customWidth="1"/>
    <col min="14" max="14" width="16.42578125" style="1" bestFit="1" customWidth="1"/>
    <col min="15" max="15" width="13.85546875" style="1" bestFit="1" customWidth="1"/>
    <col min="16" max="17" width="12.7109375" style="1" customWidth="1"/>
    <col min="18" max="16384" width="9.140625" style="1"/>
  </cols>
  <sheetData>
    <row r="1" spans="1:43" s="12" customFormat="1" ht="18" x14ac:dyDescent="0.25">
      <c r="A1" s="7" t="s">
        <v>36</v>
      </c>
      <c r="B1" s="7"/>
      <c r="C1" s="7"/>
      <c r="D1" s="7"/>
      <c r="E1" s="7"/>
      <c r="F1" s="7"/>
    </row>
    <row r="2" spans="1:43" s="12" customFormat="1" ht="18" x14ac:dyDescent="0.25">
      <c r="A2" s="10" t="s">
        <v>40</v>
      </c>
      <c r="B2" s="10"/>
      <c r="C2" s="10"/>
      <c r="D2" s="10"/>
      <c r="E2" s="10"/>
      <c r="F2" s="10"/>
    </row>
    <row r="3" spans="1:43" s="12" customFormat="1" ht="18" x14ac:dyDescent="0.25">
      <c r="A3" s="7" t="s">
        <v>11</v>
      </c>
      <c r="B3" s="7"/>
      <c r="C3" s="7"/>
      <c r="D3" s="7"/>
      <c r="E3" s="7"/>
      <c r="F3" s="7"/>
    </row>
    <row r="4" spans="1:43" s="13" customFormat="1" ht="15" x14ac:dyDescent="0.2">
      <c r="A4" s="13" t="s">
        <v>15</v>
      </c>
    </row>
    <row r="5" spans="1:43" s="13" customFormat="1" ht="15" x14ac:dyDescent="0.2">
      <c r="B5" s="14" t="s">
        <v>18</v>
      </c>
      <c r="C5" s="14" t="s">
        <v>9</v>
      </c>
      <c r="D5" s="14" t="s">
        <v>16</v>
      </c>
      <c r="E5" s="14" t="s">
        <v>17</v>
      </c>
      <c r="F5" s="14" t="s">
        <v>1</v>
      </c>
    </row>
    <row r="6" spans="1:43" s="13" customFormat="1" ht="15" x14ac:dyDescent="0.2"/>
    <row r="7" spans="1:43" s="26" customFormat="1" ht="15.75" x14ac:dyDescent="0.25">
      <c r="A7" s="23" t="s">
        <v>27</v>
      </c>
      <c r="B7" s="43">
        <v>154235983</v>
      </c>
      <c r="C7" s="43">
        <v>61939874</v>
      </c>
      <c r="D7" s="43">
        <v>3221697493</v>
      </c>
      <c r="E7" s="43">
        <v>35177209</v>
      </c>
      <c r="F7" s="44">
        <v>3473050559</v>
      </c>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s="13" customFormat="1" ht="15" x14ac:dyDescent="0.2">
      <c r="B8" s="41"/>
      <c r="C8" s="41"/>
      <c r="D8" s="41"/>
      <c r="E8" s="41"/>
      <c r="F8" s="41"/>
    </row>
    <row r="9" spans="1:43" s="13" customFormat="1" ht="15" x14ac:dyDescent="0.2">
      <c r="A9" s="18" t="s">
        <v>28</v>
      </c>
      <c r="B9" s="45"/>
      <c r="C9" s="45"/>
      <c r="D9" s="45"/>
      <c r="E9" s="45"/>
      <c r="F9" s="45"/>
    </row>
    <row r="10" spans="1:43" s="16" customFormat="1" ht="15" x14ac:dyDescent="0.2">
      <c r="A10" s="15" t="s">
        <v>23</v>
      </c>
      <c r="B10" s="45">
        <v>1022913036.0599999</v>
      </c>
      <c r="C10" s="45">
        <v>200201246.03</v>
      </c>
      <c r="D10" s="45">
        <v>559071765.77999997</v>
      </c>
      <c r="E10" s="45">
        <v>12421944.219999999</v>
      </c>
      <c r="F10" s="45">
        <f>SUM(B10:E10)</f>
        <v>1794607992.0899999</v>
      </c>
    </row>
    <row r="11" spans="1:43" s="16" customFormat="1" ht="15" x14ac:dyDescent="0.2">
      <c r="A11" s="15" t="s">
        <v>22</v>
      </c>
      <c r="B11" s="45">
        <v>464982.53</v>
      </c>
      <c r="C11" s="45">
        <v>90908.81</v>
      </c>
      <c r="D11" s="45">
        <v>254255.13</v>
      </c>
      <c r="E11" s="45">
        <v>5492</v>
      </c>
      <c r="F11" s="45">
        <f t="shared" ref="F11:F18" si="0">SUM(B11:E11)</f>
        <v>815638.47000000009</v>
      </c>
    </row>
    <row r="12" spans="1:43" s="16" customFormat="1" ht="15" x14ac:dyDescent="0.2">
      <c r="A12" s="15" t="s">
        <v>14</v>
      </c>
      <c r="B12" s="45">
        <v>13782.99</v>
      </c>
      <c r="C12" s="45">
        <v>2694.64</v>
      </c>
      <c r="D12" s="45">
        <v>7536.36</v>
      </c>
      <c r="E12" s="45">
        <v>162.44999999999999</v>
      </c>
      <c r="F12" s="45">
        <f t="shared" si="0"/>
        <v>24176.440000000002</v>
      </c>
    </row>
    <row r="13" spans="1:43" s="16" customFormat="1" ht="15" x14ac:dyDescent="0.2">
      <c r="A13" s="15" t="s">
        <v>25</v>
      </c>
      <c r="B13" s="45">
        <v>0</v>
      </c>
      <c r="C13" s="45">
        <v>0</v>
      </c>
      <c r="D13" s="45">
        <v>0</v>
      </c>
      <c r="E13" s="45">
        <v>0</v>
      </c>
      <c r="F13" s="45">
        <f t="shared" si="0"/>
        <v>0</v>
      </c>
    </row>
    <row r="14" spans="1:43" s="16" customFormat="1" ht="15" x14ac:dyDescent="0.2">
      <c r="A14" s="15" t="s">
        <v>13</v>
      </c>
      <c r="B14" s="45">
        <v>-551366.18000000005</v>
      </c>
      <c r="C14" s="45">
        <v>146582.5</v>
      </c>
      <c r="D14" s="45">
        <v>-13246800.890000001</v>
      </c>
      <c r="E14" s="45">
        <v>-291698.07</v>
      </c>
      <c r="F14" s="45">
        <f t="shared" si="0"/>
        <v>-13943282.640000001</v>
      </c>
    </row>
    <row r="15" spans="1:43" s="16" customFormat="1" ht="15" x14ac:dyDescent="0.2">
      <c r="A15" s="15" t="s">
        <v>3</v>
      </c>
      <c r="B15" s="45">
        <v>-928140854.20000005</v>
      </c>
      <c r="C15" s="45">
        <v>-198934735.96000001</v>
      </c>
      <c r="D15" s="45">
        <v>-314414194.02999997</v>
      </c>
      <c r="E15" s="45">
        <v>-2347743.1</v>
      </c>
      <c r="F15" s="45">
        <f t="shared" si="0"/>
        <v>-1443837527.29</v>
      </c>
    </row>
    <row r="16" spans="1:43" s="16" customFormat="1" ht="15" x14ac:dyDescent="0.2">
      <c r="A16" s="15" t="s">
        <v>19</v>
      </c>
      <c r="B16" s="45">
        <v>-10316900</v>
      </c>
      <c r="C16" s="45">
        <v>-2193300</v>
      </c>
      <c r="D16" s="45">
        <v>-15597100</v>
      </c>
      <c r="E16" s="45">
        <v>-1084000</v>
      </c>
      <c r="F16" s="45">
        <f t="shared" si="0"/>
        <v>-29191300</v>
      </c>
    </row>
    <row r="17" spans="1:6" s="16" customFormat="1" ht="15" x14ac:dyDescent="0.2">
      <c r="A17" s="15" t="s">
        <v>12</v>
      </c>
      <c r="B17" s="45">
        <v>953673.16</v>
      </c>
      <c r="C17" s="45">
        <v>261214.23</v>
      </c>
      <c r="D17" s="45">
        <v>14185259.189999999</v>
      </c>
      <c r="E17" s="45">
        <v>187248.16</v>
      </c>
      <c r="F17" s="45">
        <f t="shared" si="0"/>
        <v>15587394.74</v>
      </c>
    </row>
    <row r="18" spans="1:6" s="16" customFormat="1" ht="15" x14ac:dyDescent="0.2">
      <c r="A18" s="15" t="s">
        <v>8</v>
      </c>
      <c r="B18" s="45">
        <v>0</v>
      </c>
      <c r="C18" s="45">
        <v>0</v>
      </c>
      <c r="D18" s="45">
        <v>0</v>
      </c>
      <c r="E18" s="45">
        <v>0</v>
      </c>
      <c r="F18" s="45">
        <f t="shared" si="0"/>
        <v>0</v>
      </c>
    </row>
    <row r="19" spans="1:6" s="24" customFormat="1" ht="15.75" x14ac:dyDescent="0.25">
      <c r="A19" s="23" t="s">
        <v>33</v>
      </c>
      <c r="B19" s="46">
        <f>SUM(B7:B18)</f>
        <v>239572337.35999981</v>
      </c>
      <c r="C19" s="46">
        <f>SUM(C7:C18)</f>
        <v>61514484.249999978</v>
      </c>
      <c r="D19" s="46">
        <f>SUM(D7:D18)</f>
        <v>3451958214.5400004</v>
      </c>
      <c r="E19" s="46">
        <f>SUM(E7:E18)</f>
        <v>44068614.659999996</v>
      </c>
      <c r="F19" s="46">
        <f>SUM(F7:F18)</f>
        <v>3797113650.8099995</v>
      </c>
    </row>
    <row r="20" spans="1:6" s="13" customFormat="1" ht="15" x14ac:dyDescent="0.2">
      <c r="B20" s="41"/>
      <c r="C20" s="41"/>
      <c r="D20" s="41"/>
      <c r="E20" s="41"/>
      <c r="F20" s="41"/>
    </row>
    <row r="21" spans="1:6" s="13" customFormat="1" ht="15" x14ac:dyDescent="0.2">
      <c r="A21" s="19" t="s">
        <v>31</v>
      </c>
      <c r="B21" s="41"/>
      <c r="C21" s="41"/>
      <c r="D21" s="41"/>
      <c r="E21" s="41"/>
      <c r="F21" s="41"/>
    </row>
    <row r="22" spans="1:6" s="13" customFormat="1" ht="15" x14ac:dyDescent="0.2">
      <c r="A22" s="13" t="s">
        <v>23</v>
      </c>
      <c r="B22" s="45">
        <v>1079737492</v>
      </c>
      <c r="C22" s="45">
        <v>222296868</v>
      </c>
      <c r="D22" s="45">
        <v>616701274</v>
      </c>
      <c r="E22" s="45">
        <v>6869993</v>
      </c>
      <c r="F22" s="41">
        <f>SUM(B22:E22)</f>
        <v>1925605627</v>
      </c>
    </row>
    <row r="23" spans="1:6" s="13" customFormat="1" ht="15" x14ac:dyDescent="0.2">
      <c r="A23" s="13" t="s">
        <v>22</v>
      </c>
      <c r="B23" s="45">
        <v>204346</v>
      </c>
      <c r="C23" s="45">
        <v>41832</v>
      </c>
      <c r="D23" s="45">
        <v>116240</v>
      </c>
      <c r="E23" s="45">
        <v>1227</v>
      </c>
      <c r="F23" s="41">
        <f t="shared" ref="F23:F30" si="1">SUM(B23:E23)</f>
        <v>363645</v>
      </c>
    </row>
    <row r="24" spans="1:6" s="13" customFormat="1" ht="15" x14ac:dyDescent="0.2">
      <c r="A24" s="13" t="s">
        <v>14</v>
      </c>
      <c r="B24" s="45">
        <v>14319</v>
      </c>
      <c r="C24" s="45">
        <v>2931</v>
      </c>
      <c r="D24" s="45">
        <v>8145</v>
      </c>
      <c r="E24" s="45">
        <v>86</v>
      </c>
      <c r="F24" s="41">
        <f t="shared" si="1"/>
        <v>25481</v>
      </c>
    </row>
    <row r="25" spans="1:6" s="13" customFormat="1" ht="15" x14ac:dyDescent="0.2">
      <c r="A25" s="13" t="s">
        <v>25</v>
      </c>
      <c r="B25" s="45">
        <v>4481</v>
      </c>
      <c r="C25" s="45">
        <v>917</v>
      </c>
      <c r="D25" s="45">
        <v>2549</v>
      </c>
      <c r="E25" s="45">
        <v>27</v>
      </c>
      <c r="F25" s="41">
        <f t="shared" si="1"/>
        <v>7974</v>
      </c>
    </row>
    <row r="26" spans="1:6" s="13" customFormat="1" ht="15" x14ac:dyDescent="0.2">
      <c r="A26" s="13" t="s">
        <v>13</v>
      </c>
      <c r="B26" s="45">
        <v>2464872</v>
      </c>
      <c r="C26" s="45">
        <v>259855</v>
      </c>
      <c r="D26" s="45">
        <v>-16501066</v>
      </c>
      <c r="E26" s="45">
        <v>362942</v>
      </c>
      <c r="F26" s="41">
        <f t="shared" si="1"/>
        <v>-13413397</v>
      </c>
    </row>
    <row r="27" spans="1:6" s="13" customFormat="1" ht="15" x14ac:dyDescent="0.2">
      <c r="A27" s="13" t="s">
        <v>3</v>
      </c>
      <c r="B27" s="45">
        <v>-924843199</v>
      </c>
      <c r="C27" s="45">
        <v>-204640157</v>
      </c>
      <c r="D27" s="45">
        <v>-472397398</v>
      </c>
      <c r="E27" s="45">
        <v>-5740453</v>
      </c>
      <c r="F27" s="41">
        <f t="shared" si="1"/>
        <v>-1607621207</v>
      </c>
    </row>
    <row r="28" spans="1:6" s="13" customFormat="1" ht="15" x14ac:dyDescent="0.2">
      <c r="A28" s="13" t="s">
        <v>20</v>
      </c>
      <c r="B28" s="45">
        <v>1383945</v>
      </c>
      <c r="C28" s="45">
        <v>-299858</v>
      </c>
      <c r="D28" s="45">
        <v>-14931139</v>
      </c>
      <c r="E28" s="45">
        <v>-521666</v>
      </c>
      <c r="F28" s="41">
        <f t="shared" si="1"/>
        <v>-14368718</v>
      </c>
    </row>
    <row r="29" spans="1:6" s="13" customFormat="1" ht="15" x14ac:dyDescent="0.2">
      <c r="A29" s="13" t="s">
        <v>12</v>
      </c>
      <c r="B29" s="45">
        <v>2435798</v>
      </c>
      <c r="C29" s="45">
        <v>543132</v>
      </c>
      <c r="D29" s="45">
        <v>19576629</v>
      </c>
      <c r="E29" s="45">
        <v>280280</v>
      </c>
      <c r="F29" s="41">
        <f t="shared" si="1"/>
        <v>22835839</v>
      </c>
    </row>
    <row r="30" spans="1:6" s="13" customFormat="1" ht="15" x14ac:dyDescent="0.2">
      <c r="A30" s="13" t="s">
        <v>8</v>
      </c>
      <c r="B30" s="45">
        <v>0</v>
      </c>
      <c r="C30" s="45">
        <v>0</v>
      </c>
      <c r="D30" s="45">
        <v>0</v>
      </c>
      <c r="E30" s="45">
        <v>0</v>
      </c>
      <c r="F30" s="41">
        <f t="shared" si="1"/>
        <v>0</v>
      </c>
    </row>
    <row r="31" spans="1:6" s="24" customFormat="1" ht="15.75" x14ac:dyDescent="0.25">
      <c r="A31" s="24" t="s">
        <v>34</v>
      </c>
      <c r="B31" s="47">
        <f>SUM(B19:B30)</f>
        <v>400974391.3599999</v>
      </c>
      <c r="C31" s="47">
        <f>SUM(C19:C30)</f>
        <v>79720004.25</v>
      </c>
      <c r="D31" s="47">
        <f>SUM(D19:D30)</f>
        <v>3584533448.5400004</v>
      </c>
      <c r="E31" s="47">
        <f>SUM(E19:E30)</f>
        <v>45321050.659999996</v>
      </c>
      <c r="F31" s="47">
        <f>SUM(F19:F30)</f>
        <v>4110548894.8099995</v>
      </c>
    </row>
    <row r="32" spans="1:6" s="13" customFormat="1" ht="15" x14ac:dyDescent="0.2">
      <c r="B32" s="41"/>
      <c r="C32" s="41"/>
      <c r="D32" s="41"/>
      <c r="E32" s="41"/>
      <c r="F32" s="41"/>
    </row>
    <row r="33" spans="1:7" s="13" customFormat="1" ht="15" x14ac:dyDescent="0.2">
      <c r="A33" s="19" t="s">
        <v>30</v>
      </c>
      <c r="B33" s="41"/>
      <c r="C33" s="41"/>
      <c r="D33" s="41"/>
      <c r="E33" s="41"/>
      <c r="F33" s="41"/>
    </row>
    <row r="34" spans="1:7" s="13" customFormat="1" ht="15" x14ac:dyDescent="0.2">
      <c r="A34" s="13" t="s">
        <v>23</v>
      </c>
      <c r="B34" s="41">
        <v>982857148.71000004</v>
      </c>
      <c r="C34" s="41">
        <v>212282273.58000001</v>
      </c>
      <c r="D34" s="41">
        <v>519278518.89999998</v>
      </c>
      <c r="E34" s="41">
        <v>4778884.95</v>
      </c>
      <c r="F34" s="41">
        <f t="shared" ref="F34:F42" si="2">SUM(B34:E34)</f>
        <v>1719196826.1400001</v>
      </c>
    </row>
    <row r="35" spans="1:7" s="13" customFormat="1" ht="15" x14ac:dyDescent="0.2">
      <c r="A35" s="13" t="s">
        <v>22</v>
      </c>
      <c r="B35" s="41">
        <v>-208110</v>
      </c>
      <c r="C35" s="41">
        <v>-44993</v>
      </c>
      <c r="D35" s="41">
        <v>-110582</v>
      </c>
      <c r="E35" s="41">
        <v>-933</v>
      </c>
      <c r="F35" s="41">
        <f t="shared" si="2"/>
        <v>-364618</v>
      </c>
    </row>
    <row r="36" spans="1:7" s="13" customFormat="1" ht="13.5" customHeight="1" x14ac:dyDescent="0.2">
      <c r="A36" s="13" t="s">
        <v>14</v>
      </c>
      <c r="B36" s="41">
        <v>-152356.06</v>
      </c>
      <c r="C36" s="41">
        <v>-33004.94</v>
      </c>
      <c r="D36" s="41">
        <v>-81119.350000000006</v>
      </c>
      <c r="E36" s="41">
        <v>-683.57</v>
      </c>
      <c r="F36" s="41">
        <f t="shared" si="2"/>
        <v>-267163.92</v>
      </c>
    </row>
    <row r="37" spans="1:7" s="13" customFormat="1" ht="15" x14ac:dyDescent="0.2">
      <c r="A37" s="13" t="s">
        <v>25</v>
      </c>
      <c r="B37" s="41">
        <v>-1142</v>
      </c>
      <c r="C37" s="41">
        <v>-247</v>
      </c>
      <c r="D37" s="41">
        <v>3393</v>
      </c>
      <c r="E37" s="41">
        <v>-5</v>
      </c>
      <c r="F37" s="41">
        <f t="shared" si="2"/>
        <v>1999</v>
      </c>
    </row>
    <row r="38" spans="1:7" s="13" customFormat="1" ht="15" x14ac:dyDescent="0.2">
      <c r="A38" s="13" t="s">
        <v>13</v>
      </c>
      <c r="B38" s="41">
        <v>-270924.68999999948</v>
      </c>
      <c r="C38" s="41">
        <v>-597770.43999999994</v>
      </c>
      <c r="D38" s="41">
        <v>2580482.62</v>
      </c>
      <c r="E38" s="41">
        <v>68703.960000000006</v>
      </c>
      <c r="F38" s="41">
        <f t="shared" si="2"/>
        <v>1780491.4500000007</v>
      </c>
      <c r="G38" s="17"/>
    </row>
    <row r="39" spans="1:7" s="13" customFormat="1" ht="15" customHeight="1" x14ac:dyDescent="0.2">
      <c r="A39" s="13" t="s">
        <v>3</v>
      </c>
      <c r="B39" s="41">
        <v>-963287560.30999994</v>
      </c>
      <c r="C39" s="41">
        <v>-205436955.84999999</v>
      </c>
      <c r="D39" s="41">
        <v>-461554885.80000001</v>
      </c>
      <c r="E39" s="41">
        <v>-12481230.699999999</v>
      </c>
      <c r="F39" s="41">
        <f t="shared" si="2"/>
        <v>-1642760632.6599998</v>
      </c>
    </row>
    <row r="40" spans="1:7" s="13" customFormat="1" ht="15" x14ac:dyDescent="0.2">
      <c r="A40" s="13" t="s">
        <v>20</v>
      </c>
      <c r="B40" s="41">
        <v>19520518</v>
      </c>
      <c r="C40" s="41">
        <v>964473</v>
      </c>
      <c r="D40" s="41">
        <v>-38853988</v>
      </c>
      <c r="E40" s="41">
        <v>-3132276</v>
      </c>
      <c r="F40" s="41">
        <f t="shared" si="2"/>
        <v>-21501273</v>
      </c>
    </row>
    <row r="41" spans="1:7" s="13" customFormat="1" ht="15" x14ac:dyDescent="0.2">
      <c r="A41" s="13" t="s">
        <v>12</v>
      </c>
      <c r="B41" s="41">
        <v>3531329.06</v>
      </c>
      <c r="C41" s="41">
        <v>673105.29</v>
      </c>
      <c r="D41" s="41">
        <v>29002552.390000001</v>
      </c>
      <c r="E41" s="41">
        <v>175031.07</v>
      </c>
      <c r="F41" s="41">
        <f t="shared" si="2"/>
        <v>33382017.810000002</v>
      </c>
    </row>
    <row r="42" spans="1:7" s="13" customFormat="1" ht="15" x14ac:dyDescent="0.2">
      <c r="A42" s="13" t="s">
        <v>8</v>
      </c>
      <c r="B42" s="42">
        <v>0</v>
      </c>
      <c r="C42" s="42">
        <v>0</v>
      </c>
      <c r="D42" s="42">
        <v>0</v>
      </c>
      <c r="E42" s="42">
        <v>0</v>
      </c>
      <c r="F42" s="42">
        <f t="shared" si="2"/>
        <v>0</v>
      </c>
    </row>
    <row r="43" spans="1:7" s="24" customFormat="1" ht="15.75" x14ac:dyDescent="0.25">
      <c r="A43" s="24" t="s">
        <v>37</v>
      </c>
      <c r="B43" s="48">
        <f>SUM(B31:B42)</f>
        <v>442963294.06999999</v>
      </c>
      <c r="C43" s="48">
        <f>SUM(C31:C42)</f>
        <v>87526884.89000006</v>
      </c>
      <c r="D43" s="48">
        <f>SUM(D31:D42)</f>
        <v>3634797820.3000002</v>
      </c>
      <c r="E43" s="48">
        <f>SUM(E31:E42)</f>
        <v>34728542.369999997</v>
      </c>
      <c r="F43" s="48">
        <f>SUM(F31:F42)</f>
        <v>4200016541.6299996</v>
      </c>
    </row>
    <row r="44" spans="1:7" s="13" customFormat="1" ht="15" x14ac:dyDescent="0.2">
      <c r="B44" s="38"/>
      <c r="C44" s="38"/>
      <c r="D44" s="38"/>
      <c r="E44" s="38"/>
      <c r="F44" s="38"/>
    </row>
    <row r="45" spans="1:7" s="13" customFormat="1" ht="15" x14ac:dyDescent="0.2">
      <c r="A45" s="19" t="s">
        <v>43</v>
      </c>
      <c r="B45" s="38"/>
      <c r="C45" s="38"/>
      <c r="D45" s="38"/>
      <c r="E45" s="38"/>
      <c r="F45" s="39"/>
    </row>
    <row r="46" spans="1:7" s="13" customFormat="1" ht="15" x14ac:dyDescent="0.2">
      <c r="A46" s="13" t="s">
        <v>23</v>
      </c>
      <c r="B46" s="58">
        <v>908031934.49610734</v>
      </c>
      <c r="C46" s="58">
        <v>206807291.14356709</v>
      </c>
      <c r="D46" s="58">
        <v>542454975.95821071</v>
      </c>
      <c r="E46" s="58">
        <v>10321853.60211502</v>
      </c>
      <c r="F46" s="59">
        <f>SUM(B46:E46)</f>
        <v>1667616055.2</v>
      </c>
      <c r="G46" s="17"/>
    </row>
    <row r="47" spans="1:7" s="13" customFormat="1" ht="15" x14ac:dyDescent="0.2">
      <c r="A47" s="13" t="s">
        <v>22</v>
      </c>
      <c r="B47" s="58">
        <v>-10571.8</v>
      </c>
      <c r="C47" s="58">
        <v>-2286.38</v>
      </c>
      <c r="D47" s="58">
        <v>-5619.14</v>
      </c>
      <c r="E47" s="58">
        <v>-47.81</v>
      </c>
      <c r="F47" s="59">
        <f t="shared" ref="F47:F53" si="3">SUM(B47:E47)</f>
        <v>-18525.13</v>
      </c>
      <c r="G47" s="21"/>
    </row>
    <row r="48" spans="1:7" s="13" customFormat="1" ht="15" x14ac:dyDescent="0.2">
      <c r="A48" s="13" t="s">
        <v>14</v>
      </c>
      <c r="B48" s="58">
        <v>19942.810000000001</v>
      </c>
      <c r="C48" s="58">
        <v>4312.12</v>
      </c>
      <c r="D48" s="58">
        <v>10598.67</v>
      </c>
      <c r="E48" s="58">
        <v>90.88</v>
      </c>
      <c r="F48" s="59">
        <f t="shared" si="3"/>
        <v>34944.479999999996</v>
      </c>
      <c r="G48" s="21"/>
    </row>
    <row r="49" spans="1:8" s="13" customFormat="1" ht="15" x14ac:dyDescent="0.2">
      <c r="A49" s="13" t="s">
        <v>25</v>
      </c>
      <c r="B49" s="58">
        <v>3812.11</v>
      </c>
      <c r="C49" s="58">
        <v>867.45</v>
      </c>
      <c r="D49" s="58">
        <v>2273.38</v>
      </c>
      <c r="E49" s="58">
        <v>47.06</v>
      </c>
      <c r="F49" s="59">
        <f t="shared" si="3"/>
        <v>7000.0000000000009</v>
      </c>
      <c r="G49" s="21"/>
      <c r="H49" s="17"/>
    </row>
    <row r="50" spans="1:8" s="13" customFormat="1" ht="15" x14ac:dyDescent="0.2">
      <c r="A50" s="13" t="s">
        <v>13</v>
      </c>
      <c r="B50" s="58">
        <v>3317950.54</v>
      </c>
      <c r="C50" s="58">
        <v>2106246.41</v>
      </c>
      <c r="D50" s="58">
        <v>-15727.689999999944</v>
      </c>
      <c r="E50" s="58">
        <v>5228.5600000000004</v>
      </c>
      <c r="F50" s="59">
        <f t="shared" si="3"/>
        <v>5413697.8199999994</v>
      </c>
      <c r="G50" s="21"/>
      <c r="H50" s="17"/>
    </row>
    <row r="51" spans="1:8" s="13" customFormat="1" ht="15" x14ac:dyDescent="0.2">
      <c r="A51" s="13" t="s">
        <v>3</v>
      </c>
      <c r="B51" s="58">
        <v>-1014381766.7299999</v>
      </c>
      <c r="C51" s="58">
        <v>-201884721.80000001</v>
      </c>
      <c r="D51" s="58">
        <v>-590060992.79999995</v>
      </c>
      <c r="E51" s="58">
        <v>-6618088.1699999999</v>
      </c>
      <c r="F51" s="59">
        <f t="shared" si="3"/>
        <v>-1812945569.5</v>
      </c>
      <c r="G51" s="21"/>
      <c r="H51" s="17"/>
    </row>
    <row r="52" spans="1:8" s="13" customFormat="1" ht="15" x14ac:dyDescent="0.2">
      <c r="A52" s="13" t="s">
        <v>20</v>
      </c>
      <c r="B52" s="58">
        <v>-4606842</v>
      </c>
      <c r="C52" s="58">
        <v>-1141235</v>
      </c>
      <c r="D52" s="58">
        <v>-15198472</v>
      </c>
      <c r="E52" s="60">
        <v>-869580</v>
      </c>
      <c r="F52" s="59">
        <f t="shared" si="3"/>
        <v>-21816129</v>
      </c>
      <c r="G52" s="61">
        <f>SUM(G41:G51)</f>
        <v>0</v>
      </c>
      <c r="H52" s="17"/>
    </row>
    <row r="53" spans="1:8" s="13" customFormat="1" ht="15" x14ac:dyDescent="0.2">
      <c r="A53" s="13" t="s">
        <v>12</v>
      </c>
      <c r="B53" s="58">
        <v>3886465.96</v>
      </c>
      <c r="C53" s="58">
        <v>875600.13</v>
      </c>
      <c r="D53" s="58">
        <v>32216950.820000004</v>
      </c>
      <c r="E53" s="58">
        <v>306022.2</v>
      </c>
      <c r="F53" s="59">
        <f t="shared" si="3"/>
        <v>37285039.110000007</v>
      </c>
      <c r="G53" s="21"/>
      <c r="H53" s="17"/>
    </row>
    <row r="54" spans="1:8" s="13" customFormat="1" ht="15" x14ac:dyDescent="0.2">
      <c r="A54" s="13" t="s">
        <v>8</v>
      </c>
      <c r="B54" s="40">
        <v>0</v>
      </c>
      <c r="C54" s="40">
        <v>0</v>
      </c>
      <c r="D54" s="40">
        <v>0</v>
      </c>
      <c r="E54" s="40">
        <v>0</v>
      </c>
      <c r="F54" s="40">
        <f>SUM(B54:E54)</f>
        <v>0</v>
      </c>
      <c r="G54" s="17"/>
      <c r="H54" s="17"/>
    </row>
    <row r="55" spans="1:8" s="24" customFormat="1" ht="15.75" x14ac:dyDescent="0.25">
      <c r="A55" s="24" t="s">
        <v>42</v>
      </c>
      <c r="B55" s="51">
        <f>SUM(B43:B54)</f>
        <v>339224219.4561072</v>
      </c>
      <c r="C55" s="51">
        <f>SUM(C43:C54)</f>
        <v>94292958.963567138</v>
      </c>
      <c r="D55" s="51">
        <f>SUM(D43:D54)</f>
        <v>3604201807.4982114</v>
      </c>
      <c r="E55" s="51">
        <f>SUM(E43:E54)</f>
        <v>37874068.692115024</v>
      </c>
      <c r="F55" s="51">
        <f>SUM(F43:F54)</f>
        <v>4075593054.6099992</v>
      </c>
    </row>
    <row r="56" spans="1:8" s="13" customFormat="1" ht="15" x14ac:dyDescent="0.2">
      <c r="B56" s="38"/>
      <c r="C56" s="38"/>
      <c r="D56" s="38"/>
      <c r="E56" s="38"/>
      <c r="F56" s="38"/>
      <c r="G56" s="17"/>
      <c r="H56" s="17"/>
    </row>
    <row r="57" spans="1:8" s="13" customFormat="1" ht="15" x14ac:dyDescent="0.2">
      <c r="A57" s="19" t="s">
        <v>29</v>
      </c>
      <c r="B57" s="38"/>
      <c r="C57" s="38"/>
      <c r="D57" s="38"/>
      <c r="E57" s="38"/>
      <c r="F57" s="38"/>
      <c r="G57" s="17"/>
      <c r="H57" s="17"/>
    </row>
    <row r="58" spans="1:8" s="13" customFormat="1" ht="15" x14ac:dyDescent="0.2">
      <c r="A58" s="13" t="s">
        <v>23</v>
      </c>
      <c r="B58" s="41">
        <f t="shared" ref="B58:F66" si="4">+B10+B22+B34+B46</f>
        <v>3993539611.2661076</v>
      </c>
      <c r="C58" s="41">
        <f t="shared" si="4"/>
        <v>841587678.7535671</v>
      </c>
      <c r="D58" s="41">
        <f t="shared" si="4"/>
        <v>2237506534.6382103</v>
      </c>
      <c r="E58" s="41">
        <f t="shared" si="4"/>
        <v>34392675.772115022</v>
      </c>
      <c r="F58" s="41">
        <f t="shared" si="4"/>
        <v>7107026500.4300003</v>
      </c>
      <c r="G58" s="17"/>
      <c r="H58" s="17"/>
    </row>
    <row r="59" spans="1:8" s="13" customFormat="1" ht="15" x14ac:dyDescent="0.2">
      <c r="A59" s="13" t="s">
        <v>22</v>
      </c>
      <c r="B59" s="41">
        <f t="shared" si="4"/>
        <v>450646.73000000004</v>
      </c>
      <c r="C59" s="41">
        <f t="shared" si="4"/>
        <v>85461.43</v>
      </c>
      <c r="D59" s="41">
        <f t="shared" si="4"/>
        <v>254293.99</v>
      </c>
      <c r="E59" s="41">
        <f t="shared" si="4"/>
        <v>5738.19</v>
      </c>
      <c r="F59" s="41">
        <f t="shared" si="4"/>
        <v>796140.3400000002</v>
      </c>
      <c r="G59" s="17"/>
      <c r="H59" s="17"/>
    </row>
    <row r="60" spans="1:8" s="13" customFormat="1" ht="15" x14ac:dyDescent="0.2">
      <c r="A60" s="13" t="s">
        <v>14</v>
      </c>
      <c r="B60" s="41">
        <f t="shared" si="4"/>
        <v>-104311.26000000001</v>
      </c>
      <c r="C60" s="41">
        <f t="shared" si="4"/>
        <v>-23067.180000000004</v>
      </c>
      <c r="D60" s="41">
        <f t="shared" si="4"/>
        <v>-54839.320000000007</v>
      </c>
      <c r="E60" s="41">
        <f t="shared" si="4"/>
        <v>-344.24000000000007</v>
      </c>
      <c r="F60" s="41">
        <f t="shared" si="4"/>
        <v>-182562</v>
      </c>
      <c r="G60" s="17"/>
      <c r="H60" s="17"/>
    </row>
    <row r="61" spans="1:8" s="13" customFormat="1" ht="15" x14ac:dyDescent="0.2">
      <c r="A61" s="13" t="s">
        <v>25</v>
      </c>
      <c r="B61" s="41">
        <f t="shared" si="4"/>
        <v>7151.1100000000006</v>
      </c>
      <c r="C61" s="41">
        <f t="shared" si="4"/>
        <v>1537.45</v>
      </c>
      <c r="D61" s="41">
        <f t="shared" si="4"/>
        <v>8215.380000000001</v>
      </c>
      <c r="E61" s="41">
        <f t="shared" si="4"/>
        <v>69.06</v>
      </c>
      <c r="F61" s="41">
        <f t="shared" si="4"/>
        <v>16973</v>
      </c>
      <c r="G61" s="17"/>
      <c r="H61" s="17"/>
    </row>
    <row r="62" spans="1:8" s="13" customFormat="1" ht="15" x14ac:dyDescent="0.2">
      <c r="A62" s="13" t="s">
        <v>13</v>
      </c>
      <c r="B62" s="41">
        <f t="shared" si="4"/>
        <v>4960531.67</v>
      </c>
      <c r="C62" s="41">
        <f t="shared" si="4"/>
        <v>1914913.4700000002</v>
      </c>
      <c r="D62" s="41">
        <f t="shared" si="4"/>
        <v>-27183111.960000001</v>
      </c>
      <c r="E62" s="41">
        <f t="shared" si="4"/>
        <v>145176.45000000001</v>
      </c>
      <c r="F62" s="41">
        <f t="shared" si="4"/>
        <v>-20162490.370000001</v>
      </c>
      <c r="G62" s="17"/>
      <c r="H62" s="17"/>
    </row>
    <row r="63" spans="1:8" s="13" customFormat="1" ht="15" x14ac:dyDescent="0.2">
      <c r="A63" s="13" t="s">
        <v>3</v>
      </c>
      <c r="B63" s="41">
        <f t="shared" si="4"/>
        <v>-3830653380.2400002</v>
      </c>
      <c r="C63" s="41">
        <f t="shared" si="4"/>
        <v>-810896570.61000013</v>
      </c>
      <c r="D63" s="41">
        <f t="shared" si="4"/>
        <v>-1838427470.6299999</v>
      </c>
      <c r="E63" s="41">
        <f t="shared" si="4"/>
        <v>-27187514.969999999</v>
      </c>
      <c r="F63" s="41">
        <f t="shared" si="4"/>
        <v>-6507164936.4499998</v>
      </c>
      <c r="G63" s="17"/>
      <c r="H63" s="17"/>
    </row>
    <row r="64" spans="1:8" s="13" customFormat="1" ht="15" x14ac:dyDescent="0.2">
      <c r="A64" s="13" t="s">
        <v>20</v>
      </c>
      <c r="B64" s="41">
        <f t="shared" si="4"/>
        <v>5980721</v>
      </c>
      <c r="C64" s="41">
        <f t="shared" si="4"/>
        <v>-2669920</v>
      </c>
      <c r="D64" s="41">
        <f t="shared" si="4"/>
        <v>-84580699</v>
      </c>
      <c r="E64" s="41">
        <f t="shared" si="4"/>
        <v>-5607522</v>
      </c>
      <c r="F64" s="41">
        <f t="shared" si="4"/>
        <v>-86877420</v>
      </c>
      <c r="G64" s="17"/>
      <c r="H64" s="17"/>
    </row>
    <row r="65" spans="1:8" s="13" customFormat="1" ht="15" x14ac:dyDescent="0.2">
      <c r="A65" s="13" t="s">
        <v>12</v>
      </c>
      <c r="B65" s="41">
        <f t="shared" si="4"/>
        <v>10807266.18</v>
      </c>
      <c r="C65" s="41">
        <f t="shared" si="4"/>
        <v>2353051.65</v>
      </c>
      <c r="D65" s="41">
        <f t="shared" si="4"/>
        <v>94981391.400000006</v>
      </c>
      <c r="E65" s="41">
        <f t="shared" si="4"/>
        <v>948581.42999999993</v>
      </c>
      <c r="F65" s="41">
        <f t="shared" si="4"/>
        <v>109090290.66000003</v>
      </c>
      <c r="G65" s="17"/>
      <c r="H65" s="17"/>
    </row>
    <row r="66" spans="1:8" s="13" customFormat="1" ht="15" x14ac:dyDescent="0.2">
      <c r="A66" s="13" t="s">
        <v>8</v>
      </c>
      <c r="B66" s="41">
        <f t="shared" si="4"/>
        <v>0</v>
      </c>
      <c r="C66" s="41">
        <f t="shared" si="4"/>
        <v>0</v>
      </c>
      <c r="D66" s="41">
        <f t="shared" si="4"/>
        <v>0</v>
      </c>
      <c r="E66" s="41">
        <f t="shared" si="4"/>
        <v>0</v>
      </c>
      <c r="F66" s="41">
        <f t="shared" si="4"/>
        <v>0</v>
      </c>
      <c r="G66" s="17"/>
      <c r="H66" s="17"/>
    </row>
    <row r="67" spans="1:8" s="24" customFormat="1" ht="16.5" thickBot="1" x14ac:dyDescent="0.3">
      <c r="A67" s="24" t="s">
        <v>21</v>
      </c>
      <c r="B67" s="49">
        <f>SUM(B58:B66)+B7</f>
        <v>339224219.45610732</v>
      </c>
      <c r="C67" s="49">
        <f>SUM(C58:C66)+C7</f>
        <v>94292958.963567048</v>
      </c>
      <c r="D67" s="49">
        <f>SUM(D58:D66)+D7</f>
        <v>3604201807.49821</v>
      </c>
      <c r="E67" s="49">
        <f>SUM(E58:E66)+E7</f>
        <v>37874068.692115024</v>
      </c>
      <c r="F67" s="49">
        <f>SUM(F58:F66)+F7</f>
        <v>4075593054.6100006</v>
      </c>
      <c r="G67" s="27"/>
      <c r="H67" s="27"/>
    </row>
    <row r="68" spans="1:8" s="13" customFormat="1" ht="15.75" thickTop="1" x14ac:dyDescent="0.2">
      <c r="B68" s="17"/>
      <c r="C68" s="17"/>
      <c r="D68" s="17"/>
      <c r="E68" s="17"/>
      <c r="F68" s="17"/>
      <c r="G68" s="17"/>
      <c r="H68" s="17"/>
    </row>
    <row r="69" spans="1:8" s="22" customFormat="1" ht="15" x14ac:dyDescent="0.2">
      <c r="A69" s="20"/>
      <c r="B69" s="21"/>
      <c r="C69" s="21"/>
      <c r="D69" s="21"/>
      <c r="E69" s="21"/>
      <c r="F69" s="21"/>
      <c r="G69" s="21"/>
      <c r="H69" s="21"/>
    </row>
    <row r="70" spans="1:8" s="22" customFormat="1" ht="15" x14ac:dyDescent="0.2">
      <c r="B70" s="21"/>
      <c r="C70" s="21"/>
      <c r="D70" s="21"/>
      <c r="E70" s="21"/>
      <c r="F70" s="21"/>
      <c r="G70" s="21"/>
      <c r="H70" s="21"/>
    </row>
    <row r="71" spans="1:8" s="22" customFormat="1" ht="15" x14ac:dyDescent="0.2">
      <c r="B71" s="21"/>
      <c r="C71" s="21"/>
      <c r="D71" s="21"/>
      <c r="E71" s="21"/>
      <c r="F71" s="21"/>
      <c r="G71" s="21"/>
      <c r="H71" s="21"/>
    </row>
    <row r="72" spans="1:8" s="22" customFormat="1" ht="15" x14ac:dyDescent="0.2">
      <c r="B72" s="21"/>
      <c r="C72" s="21"/>
      <c r="D72" s="21"/>
      <c r="E72" s="21"/>
      <c r="F72" s="21"/>
      <c r="G72" s="21"/>
      <c r="H72" s="21"/>
    </row>
    <row r="73" spans="1:8" s="22" customFormat="1" ht="15" x14ac:dyDescent="0.2">
      <c r="B73" s="21"/>
      <c r="C73" s="21"/>
      <c r="D73" s="21"/>
      <c r="E73" s="21"/>
      <c r="F73" s="21"/>
      <c r="G73" s="21"/>
      <c r="H73" s="21"/>
    </row>
    <row r="74" spans="1:8" s="22" customFormat="1" ht="15" x14ac:dyDescent="0.2">
      <c r="B74" s="21"/>
      <c r="C74" s="21"/>
      <c r="D74" s="21"/>
      <c r="E74" s="21"/>
      <c r="F74" s="21"/>
      <c r="G74" s="21"/>
      <c r="H74" s="21"/>
    </row>
    <row r="75" spans="1:8" s="22" customFormat="1" ht="15" x14ac:dyDescent="0.2">
      <c r="B75" s="21"/>
      <c r="C75" s="21"/>
      <c r="D75" s="21"/>
      <c r="E75" s="21"/>
      <c r="F75" s="21"/>
      <c r="G75" s="21"/>
      <c r="H75" s="21"/>
    </row>
    <row r="76" spans="1:8" s="22" customFormat="1" ht="15" x14ac:dyDescent="0.2">
      <c r="B76" s="21"/>
      <c r="C76" s="21"/>
      <c r="D76" s="21"/>
      <c r="E76" s="21"/>
      <c r="F76" s="21"/>
      <c r="G76" s="21"/>
      <c r="H76" s="21"/>
    </row>
    <row r="77" spans="1:8" s="22" customFormat="1" ht="15" x14ac:dyDescent="0.2">
      <c r="B77" s="21"/>
      <c r="C77" s="21"/>
      <c r="D77" s="21"/>
      <c r="E77" s="21"/>
      <c r="F77" s="21"/>
      <c r="G77" s="21"/>
      <c r="H77" s="21"/>
    </row>
    <row r="78" spans="1:8" s="22" customFormat="1" ht="15" x14ac:dyDescent="0.2">
      <c r="B78" s="21"/>
      <c r="C78" s="21"/>
      <c r="D78" s="21"/>
      <c r="E78" s="21"/>
      <c r="F78" s="21"/>
      <c r="G78" s="21"/>
      <c r="H78" s="21"/>
    </row>
    <row r="79" spans="1:8" s="22" customFormat="1" ht="15" x14ac:dyDescent="0.2">
      <c r="B79" s="21"/>
      <c r="C79" s="21"/>
      <c r="D79" s="21"/>
      <c r="E79" s="21"/>
      <c r="F79" s="21"/>
      <c r="G79" s="21"/>
      <c r="H79" s="21"/>
    </row>
    <row r="80" spans="1:8" s="22" customFormat="1" ht="15" x14ac:dyDescent="0.2">
      <c r="A80" s="20"/>
      <c r="B80" s="21"/>
      <c r="C80" s="21"/>
      <c r="D80" s="21"/>
      <c r="E80" s="21"/>
      <c r="F80" s="21"/>
      <c r="G80" s="21"/>
      <c r="H80" s="21"/>
    </row>
    <row r="81" spans="1:8" s="22" customFormat="1" ht="15" x14ac:dyDescent="0.2">
      <c r="B81" s="21"/>
      <c r="C81" s="21"/>
      <c r="D81" s="21"/>
      <c r="E81" s="21"/>
      <c r="F81" s="21"/>
      <c r="G81" s="21"/>
      <c r="H81" s="21"/>
    </row>
    <row r="82" spans="1:8" s="22" customFormat="1" ht="15" x14ac:dyDescent="0.2">
      <c r="B82" s="21"/>
      <c r="C82" s="21"/>
      <c r="D82" s="21"/>
      <c r="E82" s="21"/>
      <c r="F82" s="21"/>
      <c r="G82" s="21"/>
      <c r="H82" s="21"/>
    </row>
    <row r="83" spans="1:8" s="22" customFormat="1" ht="15" x14ac:dyDescent="0.2">
      <c r="B83" s="21"/>
      <c r="C83" s="21"/>
      <c r="D83" s="21"/>
      <c r="E83" s="21"/>
      <c r="F83" s="21"/>
      <c r="G83" s="21"/>
      <c r="H83" s="21"/>
    </row>
    <row r="84" spans="1:8" s="22" customFormat="1" ht="15" x14ac:dyDescent="0.2">
      <c r="B84" s="21"/>
      <c r="C84" s="21"/>
      <c r="D84" s="21"/>
      <c r="E84" s="21"/>
      <c r="F84" s="21"/>
      <c r="G84" s="21"/>
      <c r="H84" s="21"/>
    </row>
    <row r="85" spans="1:8" s="22" customFormat="1" ht="15" x14ac:dyDescent="0.2">
      <c r="B85" s="21"/>
      <c r="C85" s="21"/>
      <c r="D85" s="21"/>
      <c r="E85" s="21"/>
      <c r="F85" s="21"/>
      <c r="G85" s="21"/>
      <c r="H85" s="21"/>
    </row>
    <row r="86" spans="1:8" s="22" customFormat="1" ht="15" x14ac:dyDescent="0.2">
      <c r="B86" s="21"/>
      <c r="C86" s="21"/>
      <c r="D86" s="21"/>
      <c r="E86" s="21"/>
      <c r="F86" s="21"/>
      <c r="G86" s="21"/>
      <c r="H86" s="21"/>
    </row>
    <row r="87" spans="1:8" s="22" customFormat="1" ht="15" x14ac:dyDescent="0.2">
      <c r="B87" s="21"/>
      <c r="C87" s="21"/>
      <c r="D87" s="21"/>
      <c r="E87" s="21"/>
      <c r="F87" s="21"/>
      <c r="G87" s="21"/>
      <c r="H87" s="21"/>
    </row>
    <row r="88" spans="1:8" s="22" customFormat="1" ht="15" x14ac:dyDescent="0.2">
      <c r="B88" s="21"/>
      <c r="C88" s="21"/>
      <c r="D88" s="21"/>
      <c r="E88" s="21"/>
      <c r="F88" s="21"/>
      <c r="G88" s="21"/>
      <c r="H88" s="21"/>
    </row>
    <row r="89" spans="1:8" s="22" customFormat="1" ht="15" x14ac:dyDescent="0.2">
      <c r="B89" s="21"/>
      <c r="C89" s="21"/>
      <c r="D89" s="21"/>
      <c r="E89" s="21"/>
      <c r="F89" s="21"/>
      <c r="G89" s="21"/>
      <c r="H89" s="21"/>
    </row>
    <row r="90" spans="1:8" s="22" customFormat="1" ht="15" x14ac:dyDescent="0.2">
      <c r="B90" s="21"/>
      <c r="C90" s="21"/>
      <c r="D90" s="21"/>
      <c r="E90" s="21"/>
      <c r="F90" s="21"/>
      <c r="G90" s="21"/>
      <c r="H90" s="21"/>
    </row>
    <row r="91" spans="1:8" s="22" customFormat="1" ht="15" x14ac:dyDescent="0.2">
      <c r="B91" s="21"/>
      <c r="C91" s="21"/>
      <c r="D91" s="21"/>
      <c r="E91" s="21"/>
      <c r="F91" s="21"/>
      <c r="G91" s="21"/>
      <c r="H91" s="21"/>
    </row>
    <row r="92" spans="1:8" s="22" customFormat="1" ht="15" x14ac:dyDescent="0.2">
      <c r="A92" s="20"/>
      <c r="B92" s="21"/>
      <c r="C92" s="21"/>
      <c r="D92" s="21"/>
      <c r="E92" s="21"/>
      <c r="F92" s="21"/>
      <c r="G92" s="21"/>
      <c r="H92" s="21"/>
    </row>
    <row r="93" spans="1:8" s="22" customFormat="1" ht="15" x14ac:dyDescent="0.2">
      <c r="B93" s="21"/>
      <c r="C93" s="21"/>
      <c r="D93" s="21"/>
      <c r="E93" s="21"/>
      <c r="F93" s="21"/>
      <c r="G93" s="21"/>
      <c r="H93" s="21"/>
    </row>
    <row r="94" spans="1:8" s="22" customFormat="1" ht="15" x14ac:dyDescent="0.2">
      <c r="B94" s="21"/>
      <c r="C94" s="21"/>
      <c r="D94" s="21"/>
      <c r="E94" s="21"/>
      <c r="F94" s="21"/>
      <c r="G94" s="21"/>
      <c r="H94" s="21"/>
    </row>
    <row r="95" spans="1:8" s="22" customFormat="1" ht="15" x14ac:dyDescent="0.2">
      <c r="B95" s="21"/>
      <c r="C95" s="21"/>
      <c r="D95" s="21"/>
      <c r="E95" s="21"/>
      <c r="F95" s="21"/>
      <c r="G95" s="21"/>
      <c r="H95" s="21"/>
    </row>
    <row r="96" spans="1:8" s="22" customFormat="1" ht="15" x14ac:dyDescent="0.2">
      <c r="B96" s="21"/>
      <c r="C96" s="21"/>
      <c r="D96" s="21"/>
      <c r="E96" s="21"/>
      <c r="F96" s="21"/>
      <c r="G96" s="21"/>
      <c r="H96" s="21"/>
    </row>
    <row r="97" spans="2:8" s="22" customFormat="1" ht="15" x14ac:dyDescent="0.2">
      <c r="B97" s="21"/>
      <c r="C97" s="21"/>
      <c r="D97" s="21"/>
      <c r="E97" s="21"/>
      <c r="F97" s="21"/>
      <c r="G97" s="21"/>
      <c r="H97" s="21"/>
    </row>
    <row r="98" spans="2:8" s="22" customFormat="1" ht="15" x14ac:dyDescent="0.2">
      <c r="B98" s="21"/>
      <c r="C98" s="21"/>
      <c r="D98" s="21"/>
      <c r="E98" s="21"/>
      <c r="F98" s="21"/>
      <c r="G98" s="21"/>
      <c r="H98" s="21"/>
    </row>
    <row r="99" spans="2:8" s="22" customFormat="1" ht="15" x14ac:dyDescent="0.2">
      <c r="B99" s="21"/>
      <c r="C99" s="21"/>
      <c r="D99" s="21"/>
      <c r="E99" s="21"/>
      <c r="F99" s="21"/>
      <c r="G99" s="21"/>
      <c r="H99" s="21"/>
    </row>
    <row r="100" spans="2:8" s="22" customFormat="1" ht="15" x14ac:dyDescent="0.2">
      <c r="B100" s="21"/>
      <c r="C100" s="21"/>
      <c r="D100" s="21"/>
      <c r="E100" s="21"/>
      <c r="F100" s="21"/>
      <c r="G100" s="21"/>
      <c r="H100" s="21"/>
    </row>
    <row r="101" spans="2:8" s="22" customFormat="1" ht="15" x14ac:dyDescent="0.2">
      <c r="B101" s="21"/>
      <c r="C101" s="21"/>
      <c r="D101" s="21"/>
      <c r="E101" s="21"/>
      <c r="F101" s="21"/>
      <c r="G101" s="21"/>
      <c r="H101" s="21"/>
    </row>
    <row r="102" spans="2:8" s="22" customFormat="1" ht="15" x14ac:dyDescent="0.2">
      <c r="B102" s="21"/>
      <c r="C102" s="21"/>
      <c r="D102" s="21"/>
      <c r="E102" s="21"/>
      <c r="F102" s="21"/>
      <c r="G102" s="21"/>
      <c r="H102" s="21"/>
    </row>
    <row r="103" spans="2:8" s="22" customFormat="1" ht="15" x14ac:dyDescent="0.2">
      <c r="B103" s="21"/>
      <c r="C103" s="21"/>
      <c r="D103" s="21"/>
      <c r="E103" s="21"/>
      <c r="F103" s="21"/>
      <c r="G103" s="21"/>
      <c r="H103" s="21"/>
    </row>
    <row r="104" spans="2:8" s="22" customFormat="1" ht="15" x14ac:dyDescent="0.2">
      <c r="B104" s="21"/>
      <c r="C104" s="21"/>
      <c r="D104" s="21"/>
      <c r="E104" s="21"/>
      <c r="F104" s="21"/>
      <c r="G104" s="21"/>
      <c r="H104" s="21"/>
    </row>
    <row r="105" spans="2:8" s="22" customFormat="1" ht="15" x14ac:dyDescent="0.2">
      <c r="B105" s="21"/>
      <c r="C105" s="21"/>
      <c r="D105" s="21"/>
      <c r="E105" s="21"/>
      <c r="F105" s="21"/>
      <c r="G105" s="21"/>
      <c r="H105" s="21"/>
    </row>
    <row r="106" spans="2:8" s="22" customFormat="1" ht="15" x14ac:dyDescent="0.2">
      <c r="B106" s="21"/>
      <c r="C106" s="21"/>
      <c r="D106" s="21"/>
      <c r="E106" s="21"/>
      <c r="F106" s="21"/>
      <c r="G106" s="21"/>
      <c r="H106" s="21"/>
    </row>
    <row r="107" spans="2:8" s="22" customFormat="1" ht="15" x14ac:dyDescent="0.2">
      <c r="B107" s="21"/>
      <c r="C107" s="21"/>
      <c r="D107" s="21"/>
      <c r="E107" s="21"/>
      <c r="F107" s="21"/>
      <c r="G107" s="21"/>
      <c r="H107" s="21"/>
    </row>
    <row r="108" spans="2:8" s="22" customFormat="1" ht="15" x14ac:dyDescent="0.2">
      <c r="B108" s="21"/>
      <c r="C108" s="21"/>
      <c r="D108" s="21"/>
      <c r="E108" s="21"/>
      <c r="F108" s="21"/>
      <c r="G108" s="21"/>
      <c r="H108" s="21"/>
    </row>
    <row r="109" spans="2:8" s="22" customFormat="1" ht="15" x14ac:dyDescent="0.2">
      <c r="B109" s="21"/>
      <c r="C109" s="21"/>
      <c r="D109" s="21"/>
      <c r="E109" s="21"/>
      <c r="F109" s="21"/>
      <c r="G109" s="21"/>
      <c r="H109" s="21"/>
    </row>
    <row r="110" spans="2:8" s="22" customFormat="1" ht="15" x14ac:dyDescent="0.2">
      <c r="B110" s="21"/>
      <c r="C110" s="21"/>
      <c r="D110" s="21"/>
      <c r="E110" s="21"/>
      <c r="F110" s="21"/>
      <c r="G110" s="21"/>
      <c r="H110" s="21"/>
    </row>
    <row r="111" spans="2:8" s="22" customFormat="1" ht="15" x14ac:dyDescent="0.2">
      <c r="B111" s="21"/>
      <c r="C111" s="21"/>
      <c r="D111" s="21"/>
      <c r="E111" s="21"/>
    </row>
    <row r="112" spans="2:8" s="22" customFormat="1" ht="15" x14ac:dyDescent="0.2">
      <c r="B112" s="21"/>
      <c r="C112" s="21"/>
      <c r="D112" s="21"/>
      <c r="E112" s="21"/>
    </row>
    <row r="113" spans="2:5" s="22" customFormat="1" ht="15" x14ac:dyDescent="0.2">
      <c r="B113" s="21"/>
      <c r="C113" s="21"/>
      <c r="D113" s="21"/>
      <c r="E113" s="21"/>
    </row>
    <row r="114" spans="2:5" s="13" customFormat="1" ht="15" x14ac:dyDescent="0.2">
      <c r="B114" s="17"/>
      <c r="C114" s="17"/>
      <c r="D114" s="17"/>
      <c r="E114" s="17"/>
    </row>
    <row r="115" spans="2:5" s="13" customFormat="1" ht="15" x14ac:dyDescent="0.2">
      <c r="B115" s="17"/>
      <c r="C115" s="17"/>
      <c r="D115" s="17"/>
      <c r="E115" s="17"/>
    </row>
    <row r="116" spans="2:5" s="13" customFormat="1" ht="15" x14ac:dyDescent="0.2">
      <c r="B116" s="17"/>
      <c r="C116" s="17"/>
      <c r="D116" s="17"/>
      <c r="E116" s="17"/>
    </row>
    <row r="117" spans="2:5" s="13" customFormat="1" ht="15" x14ac:dyDescent="0.2">
      <c r="B117" s="17"/>
      <c r="C117" s="17"/>
      <c r="D117" s="17"/>
      <c r="E117" s="17"/>
    </row>
    <row r="118" spans="2:5" s="13" customFormat="1" ht="15" x14ac:dyDescent="0.2">
      <c r="B118" s="17"/>
      <c r="C118" s="17"/>
      <c r="D118" s="17"/>
      <c r="E118" s="17"/>
    </row>
    <row r="119" spans="2:5" s="13" customFormat="1" ht="15" x14ac:dyDescent="0.2">
      <c r="B119" s="17"/>
      <c r="C119" s="17"/>
      <c r="D119" s="17"/>
      <c r="E119" s="17"/>
    </row>
    <row r="120" spans="2:5" s="13" customFormat="1" ht="15" x14ac:dyDescent="0.2">
      <c r="B120" s="17"/>
      <c r="C120" s="17"/>
      <c r="D120" s="17"/>
      <c r="E120" s="17"/>
    </row>
    <row r="121" spans="2:5" s="13" customFormat="1" ht="15" x14ac:dyDescent="0.2">
      <c r="B121" s="17"/>
      <c r="C121" s="17"/>
      <c r="D121" s="17"/>
      <c r="E121" s="17"/>
    </row>
    <row r="122" spans="2:5" s="13" customFormat="1" ht="15" x14ac:dyDescent="0.2">
      <c r="B122" s="17"/>
      <c r="C122" s="17"/>
      <c r="D122" s="17"/>
      <c r="E122" s="17"/>
    </row>
    <row r="123" spans="2:5" s="13" customFormat="1" ht="15" x14ac:dyDescent="0.2">
      <c r="B123" s="17"/>
      <c r="C123" s="17"/>
      <c r="D123" s="17"/>
      <c r="E123" s="17"/>
    </row>
    <row r="124" spans="2:5" s="13" customFormat="1" ht="15" x14ac:dyDescent="0.2">
      <c r="B124" s="17"/>
      <c r="C124" s="17"/>
      <c r="D124" s="17"/>
      <c r="E124" s="17"/>
    </row>
    <row r="125" spans="2:5" s="13" customFormat="1" ht="15" x14ac:dyDescent="0.2">
      <c r="B125" s="17"/>
      <c r="C125" s="17"/>
      <c r="D125" s="17"/>
      <c r="E125" s="17"/>
    </row>
    <row r="126" spans="2:5" s="13" customFormat="1" ht="15" x14ac:dyDescent="0.2">
      <c r="B126" s="17"/>
      <c r="C126" s="17"/>
      <c r="D126" s="17"/>
      <c r="E126" s="17"/>
    </row>
    <row r="127" spans="2:5" s="13" customFormat="1" ht="15" x14ac:dyDescent="0.2">
      <c r="B127" s="17"/>
      <c r="C127" s="17"/>
      <c r="D127" s="17"/>
      <c r="E127" s="17"/>
    </row>
    <row r="128" spans="2:5" s="13" customFormat="1" ht="15" x14ac:dyDescent="0.2">
      <c r="B128" s="17"/>
      <c r="C128" s="17"/>
      <c r="D128" s="17"/>
      <c r="E128" s="17"/>
    </row>
    <row r="129" spans="2:5" s="13" customFormat="1" ht="15" x14ac:dyDescent="0.2">
      <c r="B129" s="17"/>
      <c r="C129" s="17"/>
      <c r="D129" s="17"/>
      <c r="E129" s="17"/>
    </row>
    <row r="130" spans="2:5" s="13" customFormat="1" ht="15" x14ac:dyDescent="0.2">
      <c r="B130" s="17"/>
      <c r="C130" s="17"/>
      <c r="D130" s="17"/>
      <c r="E130" s="17"/>
    </row>
    <row r="131" spans="2:5" s="13" customFormat="1" ht="15" x14ac:dyDescent="0.2">
      <c r="B131" s="17"/>
      <c r="C131" s="17"/>
      <c r="D131" s="17"/>
      <c r="E131" s="17"/>
    </row>
    <row r="132" spans="2:5" s="13" customFormat="1" ht="15" x14ac:dyDescent="0.2">
      <c r="B132" s="17"/>
      <c r="C132" s="17"/>
      <c r="D132" s="17"/>
      <c r="E132" s="17"/>
    </row>
    <row r="133" spans="2:5" s="13" customFormat="1" ht="15" x14ac:dyDescent="0.2">
      <c r="B133" s="17"/>
      <c r="C133" s="17"/>
      <c r="D133" s="17"/>
      <c r="E133" s="17"/>
    </row>
    <row r="134" spans="2:5" s="13" customFormat="1" ht="15" x14ac:dyDescent="0.2">
      <c r="B134" s="17"/>
      <c r="C134" s="17"/>
      <c r="D134" s="17"/>
      <c r="E134" s="17"/>
    </row>
    <row r="135" spans="2:5" s="13" customFormat="1" ht="15" x14ac:dyDescent="0.2">
      <c r="B135" s="17"/>
      <c r="C135" s="17"/>
      <c r="D135" s="17"/>
      <c r="E135" s="17"/>
    </row>
    <row r="136" spans="2:5" s="13" customFormat="1" ht="15" x14ac:dyDescent="0.2">
      <c r="B136" s="17"/>
      <c r="C136" s="17"/>
      <c r="D136" s="17"/>
      <c r="E136" s="17"/>
    </row>
    <row r="137" spans="2:5" s="13" customFormat="1" ht="15" x14ac:dyDescent="0.2">
      <c r="B137" s="17"/>
      <c r="C137" s="17"/>
      <c r="D137" s="17"/>
      <c r="E137" s="17"/>
    </row>
    <row r="138" spans="2:5" s="13" customFormat="1" ht="15" x14ac:dyDescent="0.2">
      <c r="B138" s="17"/>
      <c r="C138" s="17"/>
      <c r="D138" s="17"/>
      <c r="E138" s="17"/>
    </row>
    <row r="139" spans="2:5" s="13" customFormat="1" ht="15" x14ac:dyDescent="0.2">
      <c r="B139" s="17"/>
      <c r="C139" s="17"/>
      <c r="D139" s="17"/>
      <c r="E139" s="17"/>
    </row>
    <row r="140" spans="2:5" s="13" customFormat="1" ht="15" x14ac:dyDescent="0.2">
      <c r="B140" s="17"/>
      <c r="C140" s="17"/>
      <c r="D140" s="17"/>
      <c r="E140" s="17"/>
    </row>
    <row r="141" spans="2:5" s="13" customFormat="1" ht="15" x14ac:dyDescent="0.2">
      <c r="B141" s="17"/>
      <c r="C141" s="17"/>
      <c r="D141" s="17"/>
      <c r="E141" s="17"/>
    </row>
    <row r="142" spans="2:5" s="13" customFormat="1" ht="15" x14ac:dyDescent="0.2">
      <c r="B142" s="17"/>
      <c r="C142" s="17"/>
      <c r="D142" s="17"/>
      <c r="E142" s="17"/>
    </row>
    <row r="143" spans="2:5" s="13" customFormat="1" ht="15" x14ac:dyDescent="0.2">
      <c r="B143" s="17"/>
      <c r="C143" s="17"/>
      <c r="D143" s="17"/>
      <c r="E143" s="17"/>
    </row>
    <row r="144" spans="2:5" s="13" customFormat="1" ht="15" x14ac:dyDescent="0.2">
      <c r="B144" s="17"/>
      <c r="C144" s="17"/>
      <c r="D144" s="17"/>
      <c r="E144" s="17"/>
    </row>
    <row r="145" spans="2:5" s="13" customFormat="1" ht="15" x14ac:dyDescent="0.2">
      <c r="B145" s="17"/>
      <c r="C145" s="17"/>
      <c r="D145" s="17"/>
      <c r="E145" s="17"/>
    </row>
    <row r="146" spans="2:5" s="13" customFormat="1" ht="15" x14ac:dyDescent="0.2">
      <c r="B146" s="17"/>
      <c r="C146" s="17"/>
      <c r="D146" s="17"/>
      <c r="E146" s="17"/>
    </row>
    <row r="147" spans="2:5" s="13" customFormat="1" ht="15" x14ac:dyDescent="0.2">
      <c r="B147" s="17"/>
      <c r="C147" s="17"/>
      <c r="D147" s="17"/>
      <c r="E147" s="17"/>
    </row>
    <row r="148" spans="2:5" s="13" customFormat="1" ht="15" x14ac:dyDescent="0.2">
      <c r="B148" s="17"/>
      <c r="C148" s="17"/>
      <c r="D148" s="17"/>
      <c r="E148" s="17"/>
    </row>
    <row r="149" spans="2:5" s="13" customFormat="1" ht="15" x14ac:dyDescent="0.2">
      <c r="B149" s="17"/>
      <c r="C149" s="17"/>
      <c r="D149" s="17"/>
      <c r="E149" s="17"/>
    </row>
    <row r="150" spans="2:5" s="13" customFormat="1" ht="15" x14ac:dyDescent="0.2">
      <c r="B150" s="17"/>
      <c r="C150" s="17"/>
      <c r="D150" s="17"/>
      <c r="E150" s="17"/>
    </row>
    <row r="151" spans="2:5" s="13" customFormat="1" ht="15" x14ac:dyDescent="0.2">
      <c r="B151" s="17"/>
      <c r="C151" s="17"/>
      <c r="D151" s="17"/>
      <c r="E151" s="17"/>
    </row>
    <row r="152" spans="2:5" s="13" customFormat="1" ht="15" x14ac:dyDescent="0.2">
      <c r="B152" s="17"/>
      <c r="C152" s="17"/>
      <c r="D152" s="17"/>
      <c r="E152" s="17"/>
    </row>
    <row r="153" spans="2:5" s="13" customFormat="1" ht="15" x14ac:dyDescent="0.2">
      <c r="B153" s="17"/>
      <c r="C153" s="17"/>
      <c r="D153" s="17"/>
      <c r="E153" s="17"/>
    </row>
    <row r="154" spans="2:5" s="13" customFormat="1" ht="15" x14ac:dyDescent="0.2">
      <c r="B154" s="17"/>
      <c r="C154" s="17"/>
      <c r="D154" s="17"/>
      <c r="E154" s="17"/>
    </row>
    <row r="155" spans="2:5" s="13" customFormat="1" ht="15" x14ac:dyDescent="0.2">
      <c r="B155" s="17"/>
      <c r="C155" s="17"/>
      <c r="D155" s="17"/>
      <c r="E155" s="17"/>
    </row>
    <row r="156" spans="2:5" s="13" customFormat="1" ht="15" x14ac:dyDescent="0.2">
      <c r="B156" s="17"/>
      <c r="C156" s="17"/>
      <c r="D156" s="17"/>
      <c r="E156" s="17"/>
    </row>
    <row r="157" spans="2:5" s="13" customFormat="1" ht="15" x14ac:dyDescent="0.2">
      <c r="B157" s="17"/>
      <c r="C157" s="17"/>
      <c r="D157" s="17"/>
      <c r="E157" s="17"/>
    </row>
    <row r="158" spans="2:5" s="13" customFormat="1" ht="15" x14ac:dyDescent="0.2">
      <c r="B158" s="17"/>
      <c r="C158" s="17"/>
      <c r="D158" s="17"/>
      <c r="E158" s="17"/>
    </row>
    <row r="159" spans="2:5" s="13" customFormat="1" ht="15" x14ac:dyDescent="0.2">
      <c r="B159" s="17"/>
      <c r="C159" s="17"/>
      <c r="D159" s="17"/>
      <c r="E159" s="17"/>
    </row>
    <row r="160" spans="2:5" s="13" customFormat="1" ht="15" x14ac:dyDescent="0.2">
      <c r="B160" s="17"/>
      <c r="C160" s="17"/>
      <c r="D160" s="17"/>
      <c r="E160" s="17"/>
    </row>
    <row r="161" spans="2:5" s="13" customFormat="1" ht="15" x14ac:dyDescent="0.2">
      <c r="B161" s="17"/>
      <c r="C161" s="17"/>
      <c r="D161" s="17"/>
      <c r="E161" s="17"/>
    </row>
    <row r="162" spans="2:5" s="13" customFormat="1" ht="15" x14ac:dyDescent="0.2">
      <c r="B162" s="17"/>
      <c r="C162" s="17"/>
      <c r="D162" s="17"/>
      <c r="E162" s="17"/>
    </row>
    <row r="163" spans="2:5" s="13" customFormat="1" ht="15" x14ac:dyDescent="0.2">
      <c r="B163" s="17"/>
      <c r="C163" s="17"/>
      <c r="D163" s="17"/>
      <c r="E163" s="17"/>
    </row>
    <row r="164" spans="2:5" s="13" customFormat="1" ht="15" x14ac:dyDescent="0.2">
      <c r="B164" s="17"/>
      <c r="C164" s="17"/>
      <c r="D164" s="17"/>
      <c r="E164" s="17"/>
    </row>
    <row r="165" spans="2:5" s="13" customFormat="1" ht="15" x14ac:dyDescent="0.2">
      <c r="B165" s="17"/>
      <c r="C165" s="17"/>
      <c r="D165" s="17"/>
      <c r="E165" s="17"/>
    </row>
    <row r="166" spans="2:5" s="13" customFormat="1" ht="15" x14ac:dyDescent="0.2">
      <c r="B166" s="17"/>
      <c r="C166" s="17"/>
      <c r="D166" s="17"/>
      <c r="E166" s="17"/>
    </row>
    <row r="167" spans="2:5" s="13" customFormat="1" ht="15" x14ac:dyDescent="0.2">
      <c r="B167" s="17"/>
      <c r="C167" s="17"/>
      <c r="D167" s="17"/>
      <c r="E167" s="17"/>
    </row>
    <row r="168" spans="2:5" s="13" customFormat="1" ht="15" x14ac:dyDescent="0.2">
      <c r="B168" s="17"/>
      <c r="C168" s="17"/>
      <c r="D168" s="17"/>
      <c r="E168" s="17"/>
    </row>
    <row r="169" spans="2:5" s="13" customFormat="1" ht="15" x14ac:dyDescent="0.2">
      <c r="B169" s="17"/>
      <c r="C169" s="17"/>
      <c r="D169" s="17"/>
      <c r="E169" s="17"/>
    </row>
    <row r="170" spans="2:5" s="13" customFormat="1" ht="15" x14ac:dyDescent="0.2">
      <c r="B170" s="17"/>
      <c r="C170" s="17"/>
      <c r="D170" s="17"/>
      <c r="E170" s="17"/>
    </row>
    <row r="171" spans="2:5" s="13" customFormat="1" ht="15" x14ac:dyDescent="0.2">
      <c r="B171" s="17"/>
      <c r="C171" s="17"/>
      <c r="D171" s="17"/>
      <c r="E171" s="17"/>
    </row>
    <row r="172" spans="2:5" s="13" customFormat="1" ht="15" x14ac:dyDescent="0.2">
      <c r="B172" s="17"/>
      <c r="C172" s="17"/>
      <c r="D172" s="17"/>
      <c r="E172" s="17"/>
    </row>
    <row r="173" spans="2:5" s="13" customFormat="1" ht="15" x14ac:dyDescent="0.2">
      <c r="B173" s="17"/>
      <c r="C173" s="17"/>
      <c r="D173" s="17"/>
      <c r="E173" s="17"/>
    </row>
    <row r="174" spans="2:5" s="13" customFormat="1" ht="15" x14ac:dyDescent="0.2">
      <c r="B174" s="17"/>
      <c r="C174" s="17"/>
      <c r="D174" s="17"/>
      <c r="E174" s="17"/>
    </row>
    <row r="175" spans="2:5" s="13" customFormat="1" ht="15" x14ac:dyDescent="0.2">
      <c r="B175" s="17"/>
      <c r="C175" s="17"/>
      <c r="D175" s="17"/>
      <c r="E175" s="17"/>
    </row>
    <row r="176" spans="2:5" s="13" customFormat="1" ht="15" x14ac:dyDescent="0.2">
      <c r="B176" s="17"/>
      <c r="C176" s="17"/>
      <c r="D176" s="17"/>
      <c r="E176" s="17"/>
    </row>
    <row r="177" spans="2:5" s="13" customFormat="1" ht="15" x14ac:dyDescent="0.2">
      <c r="B177" s="17"/>
      <c r="C177" s="17"/>
      <c r="D177" s="17"/>
      <c r="E177" s="17"/>
    </row>
    <row r="178" spans="2:5" s="13" customFormat="1" ht="15" x14ac:dyDescent="0.2">
      <c r="B178" s="17"/>
      <c r="C178" s="17"/>
      <c r="D178" s="17"/>
      <c r="E178" s="17"/>
    </row>
    <row r="179" spans="2:5" s="13" customFormat="1" ht="15" x14ac:dyDescent="0.2">
      <c r="B179" s="17"/>
      <c r="C179" s="17"/>
      <c r="D179" s="17"/>
      <c r="E179" s="17"/>
    </row>
    <row r="180" spans="2:5" s="13" customFormat="1" ht="15" x14ac:dyDescent="0.2">
      <c r="B180" s="17"/>
      <c r="C180" s="17"/>
      <c r="D180" s="17"/>
      <c r="E180" s="17"/>
    </row>
    <row r="181" spans="2:5" s="13" customFormat="1" ht="15" x14ac:dyDescent="0.2">
      <c r="B181" s="17"/>
      <c r="C181" s="17"/>
      <c r="D181" s="17"/>
      <c r="E181" s="17"/>
    </row>
    <row r="182" spans="2:5" s="13" customFormat="1" ht="15" x14ac:dyDescent="0.2">
      <c r="B182" s="17"/>
      <c r="C182" s="17"/>
      <c r="D182" s="17"/>
      <c r="E182" s="17"/>
    </row>
    <row r="183" spans="2:5" s="13" customFormat="1" ht="15" x14ac:dyDescent="0.2">
      <c r="B183" s="17"/>
      <c r="C183" s="17"/>
      <c r="D183" s="17"/>
      <c r="E183" s="17"/>
    </row>
    <row r="184" spans="2:5" s="13" customFormat="1" ht="15" x14ac:dyDescent="0.2">
      <c r="B184" s="17"/>
      <c r="C184" s="17"/>
      <c r="D184" s="17"/>
      <c r="E184" s="17"/>
    </row>
    <row r="185" spans="2:5" s="13" customFormat="1" ht="15" x14ac:dyDescent="0.2">
      <c r="B185" s="17"/>
      <c r="C185" s="17"/>
      <c r="D185" s="17"/>
      <c r="E185" s="17"/>
    </row>
    <row r="186" spans="2:5" s="13" customFormat="1" ht="15" x14ac:dyDescent="0.2">
      <c r="B186" s="17"/>
      <c r="C186" s="17"/>
      <c r="D186" s="17"/>
      <c r="E186" s="17"/>
    </row>
    <row r="187" spans="2:5" s="13" customFormat="1" ht="15" x14ac:dyDescent="0.2">
      <c r="B187" s="17"/>
      <c r="C187" s="17"/>
      <c r="D187" s="17"/>
      <c r="E187" s="17"/>
    </row>
    <row r="188" spans="2:5" s="13" customFormat="1" ht="15" x14ac:dyDescent="0.2">
      <c r="B188" s="17"/>
      <c r="C188" s="17"/>
      <c r="D188" s="17"/>
      <c r="E188" s="17"/>
    </row>
    <row r="189" spans="2:5" s="13" customFormat="1" ht="15" x14ac:dyDescent="0.2">
      <c r="B189" s="17"/>
      <c r="C189" s="17"/>
      <c r="D189" s="17"/>
      <c r="E189" s="17"/>
    </row>
    <row r="190" spans="2:5" s="13" customFormat="1" ht="15" x14ac:dyDescent="0.2">
      <c r="B190" s="17"/>
      <c r="C190" s="17"/>
      <c r="D190" s="17"/>
      <c r="E190" s="17"/>
    </row>
    <row r="191" spans="2:5" s="13" customFormat="1" ht="15" x14ac:dyDescent="0.2">
      <c r="B191" s="17"/>
      <c r="C191" s="17"/>
      <c r="D191" s="17"/>
      <c r="E191" s="17"/>
    </row>
    <row r="192" spans="2:5" s="13" customFormat="1" ht="15" x14ac:dyDescent="0.2">
      <c r="B192" s="17"/>
      <c r="C192" s="17"/>
      <c r="D192" s="17"/>
      <c r="E192" s="17"/>
    </row>
    <row r="193" spans="2:5" s="13" customFormat="1" ht="15" x14ac:dyDescent="0.2">
      <c r="B193" s="17"/>
      <c r="C193" s="17"/>
      <c r="D193" s="17"/>
      <c r="E193" s="17"/>
    </row>
    <row r="194" spans="2:5" s="13" customFormat="1" ht="15" x14ac:dyDescent="0.2">
      <c r="B194" s="17"/>
      <c r="C194" s="17"/>
      <c r="D194" s="17"/>
      <c r="E194" s="17"/>
    </row>
    <row r="195" spans="2:5" s="13" customFormat="1" ht="15" x14ac:dyDescent="0.2">
      <c r="B195" s="17"/>
      <c r="C195" s="17"/>
      <c r="D195" s="17"/>
      <c r="E195" s="17"/>
    </row>
    <row r="196" spans="2:5" s="13" customFormat="1" ht="15" x14ac:dyDescent="0.2">
      <c r="B196" s="17"/>
      <c r="C196" s="17"/>
      <c r="D196" s="17"/>
      <c r="E196" s="17"/>
    </row>
    <row r="197" spans="2:5" s="13" customFormat="1" ht="15" x14ac:dyDescent="0.2">
      <c r="B197" s="17"/>
      <c r="C197" s="17"/>
      <c r="D197" s="17"/>
      <c r="E197" s="17"/>
    </row>
    <row r="198" spans="2:5" s="13" customFormat="1" ht="15" x14ac:dyDescent="0.2">
      <c r="B198" s="17"/>
      <c r="C198" s="17"/>
      <c r="D198" s="17"/>
      <c r="E198" s="17"/>
    </row>
    <row r="199" spans="2:5" s="13" customFormat="1" ht="15" x14ac:dyDescent="0.2">
      <c r="B199" s="17"/>
      <c r="C199" s="17"/>
      <c r="D199" s="17"/>
      <c r="E199" s="17"/>
    </row>
    <row r="200" spans="2:5" s="13" customFormat="1" ht="15" x14ac:dyDescent="0.2">
      <c r="B200" s="17"/>
      <c r="C200" s="17"/>
      <c r="D200" s="17"/>
      <c r="E200" s="17"/>
    </row>
    <row r="201" spans="2:5" s="13" customFormat="1" ht="15" x14ac:dyDescent="0.2">
      <c r="B201" s="17"/>
      <c r="C201" s="17"/>
      <c r="D201" s="17"/>
      <c r="E201" s="17"/>
    </row>
    <row r="202" spans="2:5" s="13" customFormat="1" ht="15" x14ac:dyDescent="0.2">
      <c r="B202" s="17"/>
      <c r="C202" s="17"/>
      <c r="D202" s="17"/>
      <c r="E202" s="17"/>
    </row>
    <row r="203" spans="2:5" s="13" customFormat="1" ht="15" x14ac:dyDescent="0.2">
      <c r="B203" s="17"/>
      <c r="C203" s="17"/>
      <c r="D203" s="17"/>
      <c r="E203" s="17"/>
    </row>
    <row r="204" spans="2:5" s="13" customFormat="1" ht="15" x14ac:dyDescent="0.2">
      <c r="B204" s="17"/>
      <c r="C204" s="17"/>
      <c r="D204" s="17"/>
      <c r="E204" s="17"/>
    </row>
    <row r="205" spans="2:5" s="13" customFormat="1" ht="15" x14ac:dyDescent="0.2">
      <c r="B205" s="17"/>
      <c r="C205" s="17"/>
      <c r="D205" s="17"/>
      <c r="E205" s="17"/>
    </row>
    <row r="206" spans="2:5" s="13" customFormat="1" ht="15" x14ac:dyDescent="0.2">
      <c r="B206" s="17"/>
      <c r="C206" s="17"/>
      <c r="D206" s="17"/>
      <c r="E206" s="17"/>
    </row>
    <row r="207" spans="2:5" s="13" customFormat="1" ht="15" x14ac:dyDescent="0.2">
      <c r="B207" s="17"/>
      <c r="C207" s="17"/>
      <c r="D207" s="17"/>
      <c r="E207" s="17"/>
    </row>
    <row r="208" spans="2:5" x14ac:dyDescent="0.2">
      <c r="B208" s="2"/>
      <c r="C208" s="2"/>
      <c r="D208" s="2"/>
      <c r="E208" s="2"/>
    </row>
    <row r="209" spans="2:5" x14ac:dyDescent="0.2">
      <c r="B209" s="2"/>
      <c r="C209" s="2"/>
      <c r="D209" s="2"/>
      <c r="E209" s="2"/>
    </row>
    <row r="210" spans="2:5" x14ac:dyDescent="0.2">
      <c r="B210" s="2"/>
      <c r="C210" s="2"/>
      <c r="D210" s="2"/>
      <c r="E210" s="2"/>
    </row>
    <row r="211" spans="2:5" x14ac:dyDescent="0.2">
      <c r="B211" s="2"/>
      <c r="C211" s="2"/>
      <c r="D211" s="2"/>
      <c r="E211" s="2"/>
    </row>
    <row r="212" spans="2:5" x14ac:dyDescent="0.2">
      <c r="B212" s="2"/>
      <c r="C212" s="2"/>
      <c r="D212" s="2"/>
      <c r="E212" s="2"/>
    </row>
    <row r="213" spans="2:5" x14ac:dyDescent="0.2">
      <c r="B213" s="2"/>
      <c r="C213" s="2"/>
      <c r="D213" s="2"/>
      <c r="E213" s="2"/>
    </row>
    <row r="214" spans="2:5" x14ac:dyDescent="0.2">
      <c r="B214" s="2"/>
      <c r="C214" s="2"/>
      <c r="D214" s="2"/>
      <c r="E214" s="2"/>
    </row>
    <row r="215" spans="2:5" x14ac:dyDescent="0.2">
      <c r="B215" s="2"/>
      <c r="C215" s="2"/>
      <c r="D215" s="2"/>
      <c r="E215" s="2"/>
    </row>
    <row r="216" spans="2:5" x14ac:dyDescent="0.2">
      <c r="B216" s="2"/>
      <c r="C216" s="2"/>
      <c r="D216" s="2"/>
      <c r="E216" s="2"/>
    </row>
    <row r="217" spans="2:5" x14ac:dyDescent="0.2">
      <c r="B217" s="2"/>
      <c r="C217" s="2"/>
      <c r="D217" s="2"/>
      <c r="E217" s="2"/>
    </row>
    <row r="218" spans="2:5" x14ac:dyDescent="0.2">
      <c r="B218" s="2"/>
      <c r="C218" s="2"/>
      <c r="D218" s="2"/>
      <c r="E218" s="2"/>
    </row>
    <row r="219" spans="2:5" x14ac:dyDescent="0.2">
      <c r="B219" s="2"/>
      <c r="C219" s="2"/>
      <c r="D219" s="2"/>
      <c r="E219" s="2"/>
    </row>
    <row r="220" spans="2:5" x14ac:dyDescent="0.2">
      <c r="B220" s="2"/>
      <c r="C220" s="2"/>
      <c r="D220" s="2"/>
      <c r="E220" s="2"/>
    </row>
    <row r="221" spans="2:5" x14ac:dyDescent="0.2">
      <c r="B221" s="2"/>
      <c r="C221" s="2"/>
      <c r="D221" s="2"/>
      <c r="E221" s="2"/>
    </row>
    <row r="222" spans="2:5" x14ac:dyDescent="0.2">
      <c r="B222" s="2"/>
      <c r="C222" s="2"/>
      <c r="D222" s="2"/>
      <c r="E222" s="2"/>
    </row>
    <row r="223" spans="2:5" x14ac:dyDescent="0.2">
      <c r="B223" s="2"/>
      <c r="C223" s="2"/>
      <c r="D223" s="2"/>
      <c r="E223" s="2"/>
    </row>
    <row r="224" spans="2:5" x14ac:dyDescent="0.2">
      <c r="B224" s="2"/>
      <c r="C224" s="2"/>
      <c r="D224" s="2"/>
      <c r="E224" s="2"/>
    </row>
    <row r="225" spans="2:5" x14ac:dyDescent="0.2">
      <c r="B225" s="2"/>
      <c r="C225" s="2"/>
      <c r="D225" s="2"/>
      <c r="E225" s="2"/>
    </row>
    <row r="226" spans="2:5" x14ac:dyDescent="0.2">
      <c r="B226" s="2"/>
      <c r="C226" s="2"/>
      <c r="D226" s="2"/>
      <c r="E226" s="2"/>
    </row>
    <row r="227" spans="2:5" x14ac:dyDescent="0.2">
      <c r="B227" s="2"/>
      <c r="C227" s="2"/>
      <c r="D227" s="2"/>
      <c r="E227" s="2"/>
    </row>
    <row r="228" spans="2:5" x14ac:dyDescent="0.2">
      <c r="B228" s="2"/>
      <c r="C228" s="2"/>
      <c r="D228" s="2"/>
      <c r="E228" s="2"/>
    </row>
    <row r="229" spans="2:5" x14ac:dyDescent="0.2">
      <c r="B229" s="2"/>
      <c r="C229" s="2"/>
      <c r="D229" s="2"/>
      <c r="E229" s="2"/>
    </row>
    <row r="230" spans="2:5" x14ac:dyDescent="0.2">
      <c r="B230" s="2"/>
      <c r="C230" s="2"/>
      <c r="D230" s="2"/>
      <c r="E230" s="2"/>
    </row>
    <row r="231" spans="2:5" x14ac:dyDescent="0.2">
      <c r="B231" s="2"/>
      <c r="C231" s="2"/>
      <c r="D231" s="2"/>
      <c r="E231" s="2"/>
    </row>
    <row r="232" spans="2:5" x14ac:dyDescent="0.2">
      <c r="B232" s="2"/>
      <c r="C232" s="2"/>
      <c r="D232" s="2"/>
      <c r="E232" s="2"/>
    </row>
    <row r="233" spans="2:5" x14ac:dyDescent="0.2">
      <c r="B233" s="2"/>
      <c r="C233" s="2"/>
      <c r="D233" s="2"/>
      <c r="E233" s="2"/>
    </row>
    <row r="234" spans="2:5" x14ac:dyDescent="0.2">
      <c r="B234" s="2"/>
      <c r="C234" s="2"/>
      <c r="D234" s="2"/>
      <c r="E234" s="2"/>
    </row>
    <row r="235" spans="2:5" x14ac:dyDescent="0.2">
      <c r="B235" s="2"/>
      <c r="C235" s="2"/>
      <c r="D235" s="2"/>
      <c r="E235" s="2"/>
    </row>
    <row r="236" spans="2:5" x14ac:dyDescent="0.2">
      <c r="B236" s="2"/>
      <c r="C236" s="2"/>
      <c r="D236" s="2"/>
      <c r="E236" s="2"/>
    </row>
    <row r="237" spans="2:5" x14ac:dyDescent="0.2">
      <c r="B237" s="2"/>
      <c r="C237" s="2"/>
      <c r="D237" s="2"/>
      <c r="E237" s="2"/>
    </row>
    <row r="238" spans="2:5" x14ac:dyDescent="0.2">
      <c r="B238" s="2"/>
      <c r="C238" s="2"/>
      <c r="D238" s="2"/>
      <c r="E238" s="2"/>
    </row>
    <row r="239" spans="2:5" x14ac:dyDescent="0.2">
      <c r="B239" s="2"/>
      <c r="C239" s="2"/>
      <c r="D239" s="2"/>
      <c r="E239" s="2"/>
    </row>
    <row r="240" spans="2:5" x14ac:dyDescent="0.2">
      <c r="B240" s="2"/>
      <c r="C240" s="2"/>
      <c r="D240" s="2"/>
      <c r="E240" s="2"/>
    </row>
    <row r="241" spans="2:5" x14ac:dyDescent="0.2">
      <c r="B241" s="2"/>
      <c r="C241" s="2"/>
      <c r="D241" s="2"/>
      <c r="E241" s="2"/>
    </row>
    <row r="242" spans="2:5" x14ac:dyDescent="0.2">
      <c r="B242" s="2"/>
      <c r="C242" s="2"/>
      <c r="D242" s="2"/>
      <c r="E242" s="2"/>
    </row>
    <row r="243" spans="2:5" x14ac:dyDescent="0.2">
      <c r="B243" s="2"/>
      <c r="C243" s="2"/>
      <c r="D243" s="2"/>
      <c r="E243" s="2"/>
    </row>
    <row r="244" spans="2:5" x14ac:dyDescent="0.2">
      <c r="B244" s="2"/>
      <c r="C244" s="2"/>
      <c r="D244" s="2"/>
      <c r="E244" s="2"/>
    </row>
    <row r="245" spans="2:5" x14ac:dyDescent="0.2">
      <c r="B245" s="2"/>
      <c r="C245" s="2"/>
      <c r="D245" s="2"/>
      <c r="E245" s="2"/>
    </row>
    <row r="246" spans="2:5" x14ac:dyDescent="0.2">
      <c r="B246" s="2"/>
      <c r="C246" s="2"/>
      <c r="D246" s="2"/>
      <c r="E246" s="2"/>
    </row>
    <row r="247" spans="2:5" x14ac:dyDescent="0.2">
      <c r="B247" s="2"/>
      <c r="C247" s="2"/>
      <c r="D247" s="2"/>
      <c r="E247" s="2"/>
    </row>
    <row r="248" spans="2:5" x14ac:dyDescent="0.2">
      <c r="B248" s="2"/>
      <c r="C248" s="2"/>
      <c r="D248" s="2"/>
      <c r="E248" s="2"/>
    </row>
    <row r="249" spans="2:5" x14ac:dyDescent="0.2">
      <c r="B249" s="2"/>
      <c r="C249" s="2"/>
      <c r="D249" s="2"/>
      <c r="E249" s="2"/>
    </row>
    <row r="250" spans="2:5" x14ac:dyDescent="0.2">
      <c r="B250" s="2"/>
      <c r="C250" s="2"/>
      <c r="D250" s="2"/>
      <c r="E250" s="2"/>
    </row>
    <row r="251" spans="2:5" x14ac:dyDescent="0.2">
      <c r="B251" s="2"/>
      <c r="C251" s="2"/>
      <c r="D251" s="2"/>
      <c r="E251" s="2"/>
    </row>
    <row r="252" spans="2:5" x14ac:dyDescent="0.2">
      <c r="B252" s="2"/>
      <c r="C252" s="2"/>
      <c r="D252" s="2"/>
      <c r="E252" s="2"/>
    </row>
    <row r="253" spans="2:5" x14ac:dyDescent="0.2">
      <c r="B253" s="2"/>
      <c r="C253" s="2"/>
      <c r="D253" s="2"/>
      <c r="E253" s="2"/>
    </row>
    <row r="254" spans="2:5" x14ac:dyDescent="0.2">
      <c r="B254" s="2"/>
      <c r="C254" s="2"/>
      <c r="D254" s="2"/>
      <c r="E254" s="2"/>
    </row>
    <row r="255" spans="2:5" x14ac:dyDescent="0.2">
      <c r="B255" s="2"/>
      <c r="C255" s="2"/>
      <c r="D255" s="2"/>
      <c r="E255" s="2"/>
    </row>
    <row r="256" spans="2:5" x14ac:dyDescent="0.2">
      <c r="B256" s="2"/>
      <c r="C256" s="2"/>
      <c r="D256" s="2"/>
      <c r="E256" s="2"/>
    </row>
    <row r="257" spans="2:5" x14ac:dyDescent="0.2">
      <c r="B257" s="2"/>
      <c r="C257" s="2"/>
      <c r="D257" s="2"/>
      <c r="E257" s="2"/>
    </row>
    <row r="258" spans="2:5" x14ac:dyDescent="0.2">
      <c r="B258" s="2"/>
      <c r="C258" s="2"/>
      <c r="D258" s="2"/>
      <c r="E258" s="2"/>
    </row>
    <row r="259" spans="2:5" x14ac:dyDescent="0.2">
      <c r="B259" s="2"/>
      <c r="C259" s="2"/>
      <c r="D259" s="2"/>
      <c r="E259" s="2"/>
    </row>
    <row r="260" spans="2:5" x14ac:dyDescent="0.2">
      <c r="B260" s="2"/>
      <c r="C260" s="2"/>
      <c r="D260" s="2"/>
      <c r="E260" s="2"/>
    </row>
    <row r="261" spans="2:5" x14ac:dyDescent="0.2">
      <c r="B261" s="2"/>
      <c r="C261" s="2"/>
      <c r="D261" s="2"/>
      <c r="E261" s="2"/>
    </row>
    <row r="262" spans="2:5" x14ac:dyDescent="0.2">
      <c r="B262" s="2"/>
      <c r="C262" s="2"/>
      <c r="D262" s="2"/>
      <c r="E262" s="2"/>
    </row>
    <row r="263" spans="2:5" x14ac:dyDescent="0.2">
      <c r="B263" s="2"/>
      <c r="C263" s="2"/>
      <c r="D263" s="2"/>
      <c r="E263" s="2"/>
    </row>
    <row r="264" spans="2:5" x14ac:dyDescent="0.2">
      <c r="B264" s="2"/>
      <c r="C264" s="2"/>
      <c r="D264" s="2"/>
      <c r="E264" s="2"/>
    </row>
    <row r="265" spans="2:5" x14ac:dyDescent="0.2">
      <c r="B265" s="2"/>
      <c r="C265" s="2"/>
      <c r="D265" s="2"/>
      <c r="E265" s="2"/>
    </row>
    <row r="266" spans="2:5" x14ac:dyDescent="0.2">
      <c r="B266" s="2"/>
      <c r="C266" s="2"/>
      <c r="D266" s="2"/>
      <c r="E266" s="2"/>
    </row>
    <row r="267" spans="2:5" x14ac:dyDescent="0.2">
      <c r="B267" s="2"/>
      <c r="C267" s="2"/>
      <c r="D267" s="2"/>
      <c r="E267" s="2"/>
    </row>
    <row r="268" spans="2:5" x14ac:dyDescent="0.2">
      <c r="B268" s="2"/>
      <c r="C268" s="2"/>
      <c r="D268" s="2"/>
      <c r="E268" s="2"/>
    </row>
    <row r="269" spans="2:5" x14ac:dyDescent="0.2">
      <c r="B269" s="2"/>
      <c r="C269" s="2"/>
      <c r="D269" s="2"/>
      <c r="E269" s="2"/>
    </row>
    <row r="270" spans="2:5" x14ac:dyDescent="0.2">
      <c r="B270" s="2"/>
      <c r="C270" s="2"/>
      <c r="D270" s="2"/>
      <c r="E270" s="2"/>
    </row>
    <row r="271" spans="2:5" x14ac:dyDescent="0.2">
      <c r="B271" s="2"/>
      <c r="C271" s="2"/>
      <c r="D271" s="2"/>
      <c r="E271" s="2"/>
    </row>
    <row r="272" spans="2:5" x14ac:dyDescent="0.2">
      <c r="B272" s="2"/>
      <c r="C272" s="2"/>
      <c r="D272" s="2"/>
      <c r="E272" s="2"/>
    </row>
    <row r="273" spans="2:5" x14ac:dyDescent="0.2">
      <c r="B273" s="2"/>
      <c r="C273" s="2"/>
      <c r="D273" s="2"/>
      <c r="E273" s="2"/>
    </row>
    <row r="274" spans="2:5" x14ac:dyDescent="0.2">
      <c r="B274" s="2"/>
      <c r="C274" s="2"/>
      <c r="D274" s="2"/>
      <c r="E274" s="2"/>
    </row>
    <row r="275" spans="2:5" x14ac:dyDescent="0.2">
      <c r="B275" s="2"/>
      <c r="C275" s="2"/>
      <c r="D275" s="2"/>
      <c r="E275" s="2"/>
    </row>
    <row r="276" spans="2:5" x14ac:dyDescent="0.2">
      <c r="B276" s="2"/>
      <c r="C276" s="2"/>
      <c r="D276" s="2"/>
      <c r="E276" s="2"/>
    </row>
    <row r="277" spans="2:5" x14ac:dyDescent="0.2">
      <c r="B277" s="2"/>
      <c r="C277" s="2"/>
      <c r="D277" s="2"/>
      <c r="E277" s="2"/>
    </row>
    <row r="278" spans="2:5" x14ac:dyDescent="0.2">
      <c r="B278" s="2"/>
      <c r="C278" s="2"/>
      <c r="D278" s="2"/>
      <c r="E278" s="2"/>
    </row>
    <row r="279" spans="2:5" x14ac:dyDescent="0.2">
      <c r="B279" s="2"/>
      <c r="C279" s="2"/>
      <c r="D279" s="2"/>
      <c r="E279" s="2"/>
    </row>
    <row r="280" spans="2:5" x14ac:dyDescent="0.2">
      <c r="B280" s="2"/>
      <c r="C280" s="2"/>
      <c r="D280" s="2"/>
      <c r="E280" s="2"/>
    </row>
    <row r="281" spans="2:5" x14ac:dyDescent="0.2">
      <c r="B281" s="2"/>
      <c r="C281" s="2"/>
      <c r="D281" s="2"/>
      <c r="E281" s="2"/>
    </row>
    <row r="282" spans="2:5" x14ac:dyDescent="0.2">
      <c r="B282" s="2"/>
      <c r="C282" s="2"/>
      <c r="D282" s="2"/>
      <c r="E282" s="2"/>
    </row>
    <row r="283" spans="2:5" x14ac:dyDescent="0.2">
      <c r="B283" s="2"/>
      <c r="C283" s="2"/>
      <c r="D283" s="2"/>
      <c r="E283" s="2"/>
    </row>
    <row r="284" spans="2:5" x14ac:dyDescent="0.2">
      <c r="B284" s="2"/>
      <c r="C284" s="2"/>
      <c r="D284" s="2"/>
      <c r="E284" s="2"/>
    </row>
    <row r="285" spans="2:5" x14ac:dyDescent="0.2">
      <c r="B285" s="2"/>
      <c r="C285" s="2"/>
      <c r="D285" s="2"/>
      <c r="E285" s="2"/>
    </row>
    <row r="286" spans="2:5" x14ac:dyDescent="0.2">
      <c r="B286" s="2"/>
      <c r="C286" s="2"/>
      <c r="D286" s="2"/>
      <c r="E286" s="2"/>
    </row>
    <row r="287" spans="2:5" x14ac:dyDescent="0.2">
      <c r="B287" s="2"/>
      <c r="C287" s="2"/>
      <c r="D287" s="2"/>
      <c r="E287" s="2"/>
    </row>
    <row r="288" spans="2:5" x14ac:dyDescent="0.2">
      <c r="B288" s="2"/>
      <c r="C288" s="2"/>
      <c r="D288" s="2"/>
      <c r="E288" s="2"/>
    </row>
    <row r="289" spans="2:5" x14ac:dyDescent="0.2">
      <c r="B289" s="2"/>
      <c r="C289" s="2"/>
      <c r="D289" s="2"/>
      <c r="E289" s="2"/>
    </row>
    <row r="290" spans="2:5" x14ac:dyDescent="0.2">
      <c r="B290" s="2"/>
      <c r="C290" s="2"/>
      <c r="D290" s="2"/>
      <c r="E290" s="2"/>
    </row>
    <row r="291" spans="2:5" x14ac:dyDescent="0.2">
      <c r="B291" s="2"/>
      <c r="C291" s="2"/>
      <c r="D291" s="2"/>
      <c r="E291" s="2"/>
    </row>
    <row r="292" spans="2:5" x14ac:dyDescent="0.2">
      <c r="B292" s="2"/>
      <c r="C292" s="2"/>
      <c r="D292" s="2"/>
      <c r="E292" s="2"/>
    </row>
    <row r="293" spans="2:5" x14ac:dyDescent="0.2">
      <c r="B293" s="2"/>
      <c r="C293" s="2"/>
      <c r="D293" s="2"/>
      <c r="E293" s="2"/>
    </row>
    <row r="294" spans="2:5" x14ac:dyDescent="0.2">
      <c r="B294" s="2"/>
      <c r="C294" s="2"/>
      <c r="D294" s="2"/>
      <c r="E294" s="2"/>
    </row>
    <row r="295" spans="2:5" x14ac:dyDescent="0.2">
      <c r="B295" s="2"/>
      <c r="C295" s="2"/>
      <c r="D295" s="2"/>
      <c r="E295" s="2"/>
    </row>
    <row r="296" spans="2:5" x14ac:dyDescent="0.2">
      <c r="B296" s="2"/>
      <c r="C296" s="2"/>
      <c r="D296" s="2"/>
      <c r="E296" s="2"/>
    </row>
    <row r="297" spans="2:5" x14ac:dyDescent="0.2">
      <c r="B297" s="2"/>
      <c r="C297" s="2"/>
      <c r="D297" s="2"/>
      <c r="E297" s="2"/>
    </row>
    <row r="298" spans="2:5" x14ac:dyDescent="0.2">
      <c r="B298" s="2"/>
      <c r="C298" s="2"/>
      <c r="D298" s="2"/>
      <c r="E298" s="2"/>
    </row>
    <row r="299" spans="2:5" x14ac:dyDescent="0.2">
      <c r="B299" s="2"/>
      <c r="C299" s="2"/>
      <c r="D299" s="2"/>
      <c r="E299" s="2"/>
    </row>
    <row r="300" spans="2:5" x14ac:dyDescent="0.2">
      <c r="B300" s="2"/>
      <c r="C300" s="2"/>
      <c r="D300" s="2"/>
      <c r="E300" s="2"/>
    </row>
    <row r="301" spans="2:5" x14ac:dyDescent="0.2">
      <c r="B301" s="2"/>
      <c r="C301" s="2"/>
      <c r="D301" s="2"/>
      <c r="E301" s="2"/>
    </row>
    <row r="302" spans="2:5" x14ac:dyDescent="0.2">
      <c r="B302" s="2"/>
      <c r="C302" s="2"/>
      <c r="D302" s="2"/>
      <c r="E302" s="2"/>
    </row>
    <row r="303" spans="2:5" x14ac:dyDescent="0.2">
      <c r="B303" s="2"/>
      <c r="C303" s="2"/>
      <c r="D303" s="2"/>
      <c r="E303" s="2"/>
    </row>
    <row r="304" spans="2:5" x14ac:dyDescent="0.2">
      <c r="B304" s="2"/>
      <c r="C304" s="2"/>
      <c r="D304" s="2"/>
      <c r="E304" s="2"/>
    </row>
    <row r="305" spans="2:5" x14ac:dyDescent="0.2">
      <c r="B305" s="2"/>
      <c r="C305" s="2"/>
      <c r="D305" s="2"/>
      <c r="E305" s="2"/>
    </row>
    <row r="306" spans="2:5" x14ac:dyDescent="0.2">
      <c r="B306" s="2"/>
      <c r="C306" s="2"/>
      <c r="D306" s="2"/>
      <c r="E306" s="2"/>
    </row>
    <row r="307" spans="2:5" x14ac:dyDescent="0.2">
      <c r="B307" s="2"/>
      <c r="C307" s="2"/>
      <c r="D307" s="2"/>
      <c r="E307" s="2"/>
    </row>
    <row r="308" spans="2:5" x14ac:dyDescent="0.2">
      <c r="B308" s="2"/>
      <c r="C308" s="2"/>
      <c r="D308" s="2"/>
      <c r="E308" s="2"/>
    </row>
    <row r="309" spans="2:5" x14ac:dyDescent="0.2">
      <c r="B309" s="2"/>
      <c r="C309" s="2"/>
      <c r="D309" s="2"/>
      <c r="E309" s="2"/>
    </row>
    <row r="310" spans="2:5" x14ac:dyDescent="0.2">
      <c r="B310" s="2"/>
      <c r="C310" s="2"/>
      <c r="D310" s="2"/>
      <c r="E310" s="2"/>
    </row>
    <row r="311" spans="2:5" x14ac:dyDescent="0.2">
      <c r="B311" s="2"/>
      <c r="C311" s="2"/>
      <c r="D311" s="2"/>
      <c r="E311" s="2"/>
    </row>
    <row r="312" spans="2:5" x14ac:dyDescent="0.2">
      <c r="B312" s="2"/>
      <c r="C312" s="2"/>
      <c r="D312" s="2"/>
      <c r="E312" s="2"/>
    </row>
    <row r="313" spans="2:5" x14ac:dyDescent="0.2">
      <c r="B313" s="2"/>
      <c r="C313" s="2"/>
      <c r="D313" s="2"/>
      <c r="E313" s="2"/>
    </row>
    <row r="314" spans="2:5" x14ac:dyDescent="0.2">
      <c r="B314" s="2"/>
      <c r="C314" s="2"/>
      <c r="D314" s="2"/>
      <c r="E314" s="2"/>
    </row>
    <row r="315" spans="2:5" x14ac:dyDescent="0.2">
      <c r="B315" s="2"/>
      <c r="C315" s="2"/>
      <c r="D315" s="2"/>
      <c r="E315" s="2"/>
    </row>
    <row r="316" spans="2:5" x14ac:dyDescent="0.2">
      <c r="B316" s="2"/>
      <c r="C316" s="2"/>
      <c r="D316" s="2"/>
      <c r="E316" s="2"/>
    </row>
    <row r="317" spans="2:5" x14ac:dyDescent="0.2">
      <c r="B317" s="2"/>
      <c r="C317" s="2"/>
      <c r="D317" s="2"/>
      <c r="E317" s="2"/>
    </row>
    <row r="318" spans="2:5" x14ac:dyDescent="0.2">
      <c r="B318" s="2"/>
      <c r="C318" s="2"/>
      <c r="D318" s="2"/>
      <c r="E318" s="2"/>
    </row>
    <row r="319" spans="2:5" x14ac:dyDescent="0.2">
      <c r="B319" s="2"/>
      <c r="C319" s="2"/>
      <c r="D319" s="2"/>
      <c r="E319" s="2"/>
    </row>
    <row r="320" spans="2:5" x14ac:dyDescent="0.2">
      <c r="B320" s="2"/>
      <c r="C320" s="2"/>
      <c r="D320" s="2"/>
      <c r="E320" s="2"/>
    </row>
    <row r="321" spans="2:5" x14ac:dyDescent="0.2">
      <c r="B321" s="2"/>
      <c r="C321" s="2"/>
      <c r="D321" s="2"/>
      <c r="E321" s="2"/>
    </row>
    <row r="322" spans="2:5" x14ac:dyDescent="0.2">
      <c r="B322" s="2"/>
      <c r="C322" s="2"/>
      <c r="D322" s="2"/>
      <c r="E322" s="2"/>
    </row>
    <row r="323" spans="2:5" x14ac:dyDescent="0.2">
      <c r="B323" s="2"/>
      <c r="C323" s="2"/>
      <c r="D323" s="2"/>
      <c r="E323" s="2"/>
    </row>
  </sheetData>
  <phoneticPr fontId="0" type="noConversion"/>
  <printOptions horizontalCentered="1" verticalCentered="1"/>
  <pageMargins left="0.5" right="0.5" top="0.75" bottom="0.75" header="0.5" footer="0.5"/>
  <pageSetup scale="60" orientation="portrait" r:id="rId1"/>
  <headerFooter alignWithMargins="0">
    <oddHeader>&amp;L&amp;"Arial,Bold"&amp;9Universal Service Administrative Company&amp;R&amp;"Times New Roman,Bold"&amp;8 INFO ITEM #iBOD02
 ATTACHMENT A
04/25/06
Page &amp;P of &amp;N</oddHeader>
    <oddFooter>&amp;L&amp;"Arial,Bold"&amp;9Unaudited&amp;C&amp;"Arial,Bold"&amp;9USAC Proprietary -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74" t="s">
        <v>51</v>
      </c>
      <c r="C1" s="75"/>
      <c r="D1" s="83"/>
      <c r="E1" s="83"/>
    </row>
    <row r="2" spans="2:5" x14ac:dyDescent="0.2">
      <c r="B2" s="74" t="s">
        <v>52</v>
      </c>
      <c r="C2" s="75"/>
      <c r="D2" s="83"/>
      <c r="E2" s="83"/>
    </row>
    <row r="3" spans="2:5" x14ac:dyDescent="0.2">
      <c r="B3" s="76"/>
      <c r="C3" s="76"/>
      <c r="D3" s="84"/>
      <c r="E3" s="84"/>
    </row>
    <row r="4" spans="2:5" ht="38.25" x14ac:dyDescent="0.2">
      <c r="B4" s="77" t="s">
        <v>53</v>
      </c>
      <c r="C4" s="76"/>
      <c r="D4" s="84"/>
      <c r="E4" s="84"/>
    </row>
    <row r="5" spans="2:5" x14ac:dyDescent="0.2">
      <c r="B5" s="76"/>
      <c r="C5" s="76"/>
      <c r="D5" s="84"/>
      <c r="E5" s="84"/>
    </row>
    <row r="6" spans="2:5" x14ac:dyDescent="0.2">
      <c r="B6" s="74" t="s">
        <v>54</v>
      </c>
      <c r="C6" s="75"/>
      <c r="D6" s="83"/>
      <c r="E6" s="85" t="s">
        <v>55</v>
      </c>
    </row>
    <row r="7" spans="2:5" ht="13.5" thickBot="1" x14ac:dyDescent="0.25">
      <c r="B7" s="76"/>
      <c r="C7" s="76"/>
      <c r="D7" s="84"/>
      <c r="E7" s="84"/>
    </row>
    <row r="8" spans="2:5" ht="51" x14ac:dyDescent="0.2">
      <c r="B8" s="78" t="s">
        <v>56</v>
      </c>
      <c r="C8" s="79"/>
      <c r="D8" s="86"/>
      <c r="E8" s="87">
        <v>155</v>
      </c>
    </row>
    <row r="9" spans="2:5" x14ac:dyDescent="0.2">
      <c r="B9" s="80"/>
      <c r="C9" s="76"/>
      <c r="D9" s="84"/>
      <c r="E9" s="88" t="s">
        <v>57</v>
      </c>
    </row>
    <row r="10" spans="2:5" x14ac:dyDescent="0.2">
      <c r="B10" s="80"/>
      <c r="C10" s="76"/>
      <c r="D10" s="84"/>
      <c r="E10" s="88" t="s">
        <v>58</v>
      </c>
    </row>
    <row r="11" spans="2:5" x14ac:dyDescent="0.2">
      <c r="B11" s="80"/>
      <c r="C11" s="76"/>
      <c r="D11" s="84"/>
      <c r="E11" s="88" t="s">
        <v>59</v>
      </c>
    </row>
    <row r="12" spans="2:5" x14ac:dyDescent="0.2">
      <c r="B12" s="80"/>
      <c r="C12" s="76"/>
      <c r="D12" s="84"/>
      <c r="E12" s="88" t="s">
        <v>60</v>
      </c>
    </row>
    <row r="13" spans="2:5" x14ac:dyDescent="0.2">
      <c r="B13" s="80"/>
      <c r="C13" s="76"/>
      <c r="D13" s="84"/>
      <c r="E13" s="88" t="s">
        <v>61</v>
      </c>
    </row>
    <row r="14" spans="2:5" x14ac:dyDescent="0.2">
      <c r="B14" s="80"/>
      <c r="C14" s="76"/>
      <c r="D14" s="84"/>
      <c r="E14" s="88" t="s">
        <v>62</v>
      </c>
    </row>
    <row r="15" spans="2:5" x14ac:dyDescent="0.2">
      <c r="B15" s="80"/>
      <c r="C15" s="76"/>
      <c r="D15" s="84"/>
      <c r="E15" s="88" t="s">
        <v>63</v>
      </c>
    </row>
    <row r="16" spans="2:5" x14ac:dyDescent="0.2">
      <c r="B16" s="80"/>
      <c r="C16" s="76"/>
      <c r="D16" s="84"/>
      <c r="E16" s="88" t="s">
        <v>64</v>
      </c>
    </row>
    <row r="17" spans="2:5" x14ac:dyDescent="0.2">
      <c r="B17" s="80"/>
      <c r="C17" s="76"/>
      <c r="D17" s="84"/>
      <c r="E17" s="88" t="s">
        <v>65</v>
      </c>
    </row>
    <row r="18" spans="2:5" x14ac:dyDescent="0.2">
      <c r="B18" s="80"/>
      <c r="C18" s="76"/>
      <c r="D18" s="84"/>
      <c r="E18" s="88" t="s">
        <v>66</v>
      </c>
    </row>
    <row r="19" spans="2:5" ht="13.5" thickBot="1" x14ac:dyDescent="0.25">
      <c r="B19" s="81"/>
      <c r="C19" s="82"/>
      <c r="D19" s="89"/>
      <c r="E19" s="90" t="s">
        <v>67</v>
      </c>
    </row>
    <row r="20" spans="2:5" x14ac:dyDescent="0.2">
      <c r="B20" s="76"/>
      <c r="C20" s="76"/>
      <c r="D20" s="84"/>
      <c r="E20" s="84"/>
    </row>
  </sheetData>
  <hyperlinks>
    <hyperlink ref="E9" location="'2009 Cash'!B8:F8" display="'2009 Cash'!B8:F8"/>
    <hyperlink ref="E10" location="'2009 Cash'!B12:F12" display="'2009 Cash'!B12:F12"/>
    <hyperlink ref="E11" location="'2009 Cash'!B13:E18" display="'2009 Cash'!B13:E18"/>
    <hyperlink ref="E12" location="'2009 Cash'!F19" display="'2009 Cash'!F19"/>
    <hyperlink ref="E13" location="'2009 Cash'!B23:F23" display="'2009 Cash'!B23:F23"/>
    <hyperlink ref="E14" location="'2009 Cash'!B24:E29" display="'2009 Cash'!B24:E29"/>
    <hyperlink ref="E15" location="'2009 Cash'!F56" display="'2009 Cash'!F56"/>
    <hyperlink ref="E16" location="'2009 Accrual'!B8:E8" display="'2009 Accrual'!B8:E8"/>
    <hyperlink ref="E17" location="'2009 Accrual'!B11:E19" display="'2009 Accrual'!B11:E19"/>
    <hyperlink ref="E18" location="'2009 Accrual'!B28:F36" display="'2009 Accrual'!B28:F36"/>
    <hyperlink ref="E19" location="'2009 Accrual'!B40:F40" display="'2009 Accrual'!B40:F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Doc" ma:contentTypeID="0x01010067147AECCA07EF49BB6E9A524432859D0100F3A76F207C2BF140A18714286D4792A5" ma:contentTypeVersion="16" ma:contentTypeDescription="Top-level content type; includes Share and Sticky site columns." ma:contentTypeScope="" ma:versionID="62a42ed9cfc007493dd34b1c5acbdd56">
  <xsd:schema xmlns:xsd="http://www.w3.org/2001/XMLSchema" xmlns:p="http://schemas.microsoft.com/office/2006/metadata/properties" xmlns:ns2="6dd97b33-aba7-4b7a-8530-76b27dec7283" xmlns:ns3="30708b02-0615-4942-abe7-bfac106e8535" targetNamespace="http://schemas.microsoft.com/office/2006/metadata/properties" ma:root="true" ma:fieldsID="466b6ce51a4f8c7957231b4f487afb50" ns2:_="" ns3:_="">
    <xsd:import namespace="6dd97b33-aba7-4b7a-8530-76b27dec7283"/>
    <xsd:import namespace="30708b02-0615-4942-abe7-bfac106e8535"/>
    <xsd:element name="properties">
      <xsd:complexType>
        <xsd:sequence>
          <xsd:element name="documentManagement">
            <xsd:complexType>
              <xsd:all>
                <xsd:element ref="ns2:Share" minOccurs="0"/>
                <xsd:element ref="ns2:Sticky" minOccurs="0"/>
                <xsd:element ref="ns3:Dept_Hidden" minOccurs="0"/>
              </xsd:all>
            </xsd:complexType>
          </xsd:element>
        </xsd:sequence>
      </xsd:complexType>
    </xsd:element>
  </xsd:schema>
  <xsd:schema xmlns:xsd="http://www.w3.org/2001/XMLSchema" xmlns:dms="http://schemas.microsoft.com/office/2006/documentManagement/types" targetNamespace="6dd97b33-aba7-4b7a-8530-76b27dec7283" elementFormDefault="qualified">
    <xsd:import namespace="http://schemas.microsoft.com/office/2006/documentManagement/types"/>
    <xsd:element name="Share" ma:index="8" nillable="true" ma:displayName="Share" ma:default="0" ma:description="Share this item on the USAC Intranet main site? (Items do NOT appear on the home page. Applies only to Department sites, not sub-sites).  PLEASE DO NOT ABUSE THIS OPTION!!" ma:internalName="Share">
      <xsd:simpleType>
        <xsd:restriction base="dms:Boolean"/>
      </xsd:simpleType>
    </xsd:element>
    <xsd:element name="Sticky" ma:index="9" nillable="true" ma:displayName="Sticky" ma:default="0" ma:description="Marks an item for special treatment, e.g. posting on the team's home page, or staying at the top of a list." ma:internalName="Sticky">
      <xsd:simpleType>
        <xsd:restriction base="dms:Boolean"/>
      </xsd:simpleType>
    </xsd:element>
  </xsd:schema>
  <xsd:schema xmlns:xsd="http://www.w3.org/2001/XMLSchema" xmlns:dms="http://schemas.microsoft.com/office/2006/documentManagement/types" targetNamespace="30708b02-0615-4942-abe7-bfac106e8535" elementFormDefault="qualified">
    <xsd:import namespace="http://schemas.microsoft.com/office/2006/documentManagement/types"/>
    <xsd:element name="Dept_Hidden" ma:index="10" nillable="true" ma:displayName="Dept_Hidden" ma:default="Finance" ma:hidden="true" ma:internalName="Dept_Hidde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hare xmlns="6dd97b33-aba7-4b7a-8530-76b27dec7283">false</Share>
    <Dept_Hidden xmlns="30708b02-0615-4942-abe7-bfac106e8535">Finance</Dept_Hidden>
    <Sticky xmlns="6dd97b33-aba7-4b7a-8530-76b27dec7283">false</Sticky>
  </documentManagement>
</p:properties>
</file>

<file path=customXml/itemProps1.xml><?xml version="1.0" encoding="utf-8"?>
<ds:datastoreItem xmlns:ds="http://schemas.openxmlformats.org/officeDocument/2006/customXml" ds:itemID="{74BD323E-3121-4A40-B311-8A06E705B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97b33-aba7-4b7a-8530-76b27dec7283"/>
    <ds:schemaRef ds:uri="30708b02-0615-4942-abe7-bfac106e853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5D4FED1-D3BE-4583-AD15-20C4E42FCEA9}">
  <ds:schemaRefs>
    <ds:schemaRef ds:uri="http://schemas.microsoft.com/sharepoint/v3/contenttype/forms"/>
  </ds:schemaRefs>
</ds:datastoreItem>
</file>

<file path=customXml/itemProps3.xml><?xml version="1.0" encoding="utf-8"?>
<ds:datastoreItem xmlns:ds="http://schemas.openxmlformats.org/officeDocument/2006/customXml" ds:itemID="{4DE935FE-B66E-4EE3-A886-05D7A1D1FE71}">
  <ds:schemaRefs>
    <ds:schemaRef ds:uri="http://schemas.microsoft.com/office/2006/metadata/longProperties"/>
  </ds:schemaRefs>
</ds:datastoreItem>
</file>

<file path=customXml/itemProps4.xml><?xml version="1.0" encoding="utf-8"?>
<ds:datastoreItem xmlns:ds="http://schemas.openxmlformats.org/officeDocument/2006/customXml" ds:itemID="{067B9E1C-8AD0-4500-88B2-2A5E7CDE77DF}">
  <ds:schemaRef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30708b02-0615-4942-abe7-bfac106e8535"/>
    <ds:schemaRef ds:uri="http://schemas.openxmlformats.org/package/2006/metadata/core-properties"/>
    <ds:schemaRef ds:uri="6dd97b33-aba7-4b7a-8530-76b27dec72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2005 Cash</vt:lpstr>
      <vt:lpstr>M03 - 2013 Cash Balance</vt:lpstr>
      <vt:lpstr>2005 Accrual</vt:lpstr>
      <vt:lpstr>Compatibility Report</vt:lpstr>
      <vt:lpstr>'2005 Accrual'!Print_Area</vt:lpstr>
      <vt:lpstr>'2005 Cash'!Print_Area</vt:lpstr>
      <vt:lpstr>'M03 - 2013 Cash Balance'!Print_Area</vt:lpstr>
      <vt:lpstr>'2005 Accrual'!Print_Titles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Patti Payne</cp:lastModifiedBy>
  <cp:lastPrinted>2013-10-25T14:18:47Z</cp:lastPrinted>
  <dcterms:created xsi:type="dcterms:W3CDTF">2000-01-17T20:10:05Z</dcterms:created>
  <dcterms:modified xsi:type="dcterms:W3CDTF">2013-10-30T20:28:57Z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0x01010067147AECCA07EF49BB6E9A524432859D0100F3A76F207C2BF140A18714286D4792A5</vt:lpwstr>
  </property>
  <property fmtid="{D5CDD505-2E9C-101B-9397-08002B2CF9AE}" pid="3" name="ContentType">
    <vt:lpwstr>Excel Doc</vt:lpwstr>
  </property>
</Properties>
</file>