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6975"/>
  </bookViews>
  <sheets>
    <sheet name="M03 2014 Cash Balance" sheetId="1" r:id="rId1"/>
  </sheets>
  <definedNames>
    <definedName name="_xlnm.Print_Area" localSheetId="0">'M03 2014 Cash Balance'!$A$1:$G$65</definedName>
  </definedNames>
  <calcPr calcId="145621"/>
</workbook>
</file>

<file path=xl/calcChain.xml><?xml version="1.0" encoding="utf-8"?>
<calcChain xmlns="http://schemas.openxmlformats.org/spreadsheetml/2006/main">
  <c r="G29" i="1" l="1"/>
  <c r="G28" i="1"/>
  <c r="G27" i="1"/>
  <c r="G26" i="1"/>
  <c r="G30" i="1" s="1"/>
  <c r="G25" i="1"/>
  <c r="G24" i="1"/>
  <c r="G23" i="1"/>
  <c r="G12" i="1" l="1"/>
  <c r="G19" i="1" s="1"/>
  <c r="G13" i="1"/>
  <c r="D14" i="1"/>
  <c r="G14" i="1"/>
  <c r="G15" i="1"/>
  <c r="G16" i="1"/>
  <c r="G17" i="1"/>
  <c r="G18" i="1"/>
  <c r="B19" i="1"/>
  <c r="C19" i="1"/>
  <c r="D19" i="1"/>
  <c r="E19" i="1"/>
  <c r="F19" i="1"/>
  <c r="B56" i="1"/>
  <c r="C56" i="1"/>
  <c r="D56" i="1"/>
  <c r="E56" i="1"/>
  <c r="F56" i="1"/>
  <c r="B57" i="1"/>
  <c r="C57" i="1"/>
  <c r="C63" i="1" s="1"/>
  <c r="D57" i="1"/>
  <c r="E57" i="1"/>
  <c r="F57" i="1"/>
  <c r="B58" i="1"/>
  <c r="C58" i="1"/>
  <c r="D58" i="1"/>
  <c r="E58" i="1"/>
  <c r="F58" i="1"/>
  <c r="B59" i="1"/>
  <c r="G59" i="1" s="1"/>
  <c r="C59" i="1"/>
  <c r="D59" i="1"/>
  <c r="E59" i="1"/>
  <c r="F59" i="1"/>
  <c r="B60" i="1"/>
  <c r="G60" i="1" s="1"/>
  <c r="C60" i="1"/>
  <c r="D60" i="1"/>
  <c r="E60" i="1"/>
  <c r="E63" i="1" s="1"/>
  <c r="F60" i="1"/>
  <c r="B61" i="1"/>
  <c r="C61" i="1"/>
  <c r="D61" i="1"/>
  <c r="E61" i="1"/>
  <c r="F61" i="1"/>
  <c r="B62" i="1"/>
  <c r="C62" i="1"/>
  <c r="D62" i="1"/>
  <c r="E62" i="1"/>
  <c r="F62" i="1"/>
  <c r="F63" i="1"/>
  <c r="G58" i="1" l="1"/>
  <c r="G56" i="1"/>
  <c r="G61" i="1"/>
  <c r="D63" i="1"/>
  <c r="G62" i="1"/>
  <c r="B63" i="1"/>
  <c r="G57" i="1"/>
  <c r="F65" i="1" l="1"/>
  <c r="E65" i="1"/>
  <c r="B65" i="1"/>
  <c r="D65" i="1"/>
  <c r="C65" i="1"/>
  <c r="G63" i="1"/>
  <c r="G65" i="1" l="1"/>
</calcChain>
</file>

<file path=xl/sharedStrings.xml><?xml version="1.0" encoding="utf-8"?>
<sst xmlns="http://schemas.openxmlformats.org/spreadsheetml/2006/main" count="60" uniqueCount="28">
  <si>
    <t>% of total support disbursed</t>
  </si>
  <si>
    <t>Cash YTD</t>
  </si>
  <si>
    <t>Misc. Receipts</t>
  </si>
  <si>
    <t>Refunds</t>
  </si>
  <si>
    <t>Interest Received</t>
  </si>
  <si>
    <t>Administrative Disb.</t>
  </si>
  <si>
    <t>Inter-Program Transfers</t>
  </si>
  <si>
    <t>Program Disbursements</t>
  </si>
  <si>
    <t>Receipts on billings</t>
  </si>
  <si>
    <t>Year to Date 2014 Activity:</t>
  </si>
  <si>
    <t>Cash at 12/31/14</t>
  </si>
  <si>
    <t>Fourth Q 2014 Activity:</t>
  </si>
  <si>
    <t>Cash at 9/30/14</t>
  </si>
  <si>
    <t>Third Q 2014 Activity:</t>
  </si>
  <si>
    <t>Cash at 6/30/14</t>
  </si>
  <si>
    <t>Second Q 2014 Activity:</t>
  </si>
  <si>
    <t>Cash at 3/31/14</t>
  </si>
  <si>
    <t>First Q 2014 Activity:</t>
  </si>
  <si>
    <t>Cash at 12/31/13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</si>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</sst>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1" applyNumberFormat="1" applyFont="1"/>
    <xf numFmtId="164" fontId="3" fillId="2" borderId="0" xfId="1" applyNumberFormat="1" applyFont="1" applyFill="1" applyAlignment="1">
      <alignment horizontal="right"/>
    </xf>
    <xf numFmtId="0" fontId="3" fillId="2" borderId="0" xfId="0" applyFont="1" applyFill="1"/>
    <xf numFmtId="43" fontId="2" fillId="0" borderId="0" xfId="1" applyNumberFormat="1" applyFont="1"/>
    <xf numFmtId="164" fontId="3" fillId="0" borderId="0" xfId="2" applyNumberFormat="1" applyFont="1" applyBorder="1"/>
    <xf numFmtId="5" fontId="3" fillId="0" borderId="1" xfId="1" applyNumberFormat="1" applyFont="1" applyFill="1" applyBorder="1" applyAlignment="1">
      <alignment horizontal="right"/>
    </xf>
    <xf numFmtId="0" fontId="3" fillId="0" borderId="0" xfId="0" applyFont="1" applyBorder="1"/>
    <xf numFmtId="39" fontId="2" fillId="0" borderId="0" xfId="1" applyNumberFormat="1" applyFont="1"/>
    <xf numFmtId="164" fontId="2" fillId="0" borderId="0" xfId="1" applyNumberFormat="1" applyFont="1" applyFill="1" applyAlignment="1">
      <alignment horizontal="right"/>
    </xf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2" xfId="0" applyFont="1" applyBorder="1"/>
    <xf numFmtId="0" fontId="3" fillId="0" borderId="0" xfId="0" applyFont="1"/>
    <xf numFmtId="164" fontId="3" fillId="0" borderId="0" xfId="1" applyNumberFormat="1" applyFont="1"/>
    <xf numFmtId="164" fontId="3" fillId="0" borderId="1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2" fillId="0" borderId="0" xfId="1" applyNumberFormat="1" applyFont="1" applyBorder="1" applyAlignment="1">
      <alignment horizontal="right"/>
    </xf>
    <xf numFmtId="5" fontId="3" fillId="0" borderId="3" xfId="2" applyNumberFormat="1" applyFont="1" applyBorder="1"/>
    <xf numFmtId="164" fontId="2" fillId="0" borderId="2" xfId="1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9"/>
  <sheetViews>
    <sheetView tabSelected="1" view="pageBreakPreview" zoomScale="85" zoomScaleNormal="75" zoomScaleSheetLayoutView="85" zoomScalePageLayoutView="70" workbookViewId="0">
      <selection activeCell="E34" sqref="E34"/>
    </sheetView>
  </sheetViews>
  <sheetFormatPr defaultColWidth="9.140625" defaultRowHeight="15.75" x14ac:dyDescent="0.25"/>
  <cols>
    <col min="1" max="1" width="31.28515625" style="1" customWidth="1"/>
    <col min="2" max="3" width="23.7109375" style="2" customWidth="1"/>
    <col min="4" max="4" width="18.85546875" style="2" customWidth="1"/>
    <col min="5" max="5" width="22.7109375" style="2" customWidth="1"/>
    <col min="6" max="6" width="22" style="2" customWidth="1"/>
    <col min="7" max="7" width="19.7109375" style="2" customWidth="1"/>
    <col min="8" max="8" width="24" style="1" customWidth="1"/>
    <col min="9" max="9" width="21.28515625" style="1" bestFit="1" customWidth="1"/>
    <col min="10" max="10" width="10.28515625" style="1" customWidth="1"/>
    <col min="11" max="11" width="5.140625" style="1" customWidth="1"/>
    <col min="12" max="12" width="11.7109375" style="1" customWidth="1"/>
    <col min="13" max="13" width="9.7109375" style="1" customWidth="1"/>
    <col min="14" max="14" width="16.42578125" style="1" customWidth="1"/>
    <col min="15" max="15" width="16.42578125" style="1" bestFit="1" customWidth="1"/>
    <col min="16" max="16" width="13.85546875" style="1" bestFit="1" customWidth="1"/>
    <col min="17" max="18" width="12.7109375" style="1" customWidth="1"/>
    <col min="19" max="16384" width="9.140625" style="1"/>
  </cols>
  <sheetData>
    <row r="1" spans="1:36" x14ac:dyDescent="0.25">
      <c r="A1" s="27" t="s">
        <v>27</v>
      </c>
      <c r="B1" s="27"/>
      <c r="C1" s="27"/>
      <c r="D1" s="27"/>
      <c r="E1" s="27"/>
      <c r="F1" s="27"/>
      <c r="G1" s="27"/>
    </row>
    <row r="2" spans="1:36" x14ac:dyDescent="0.25">
      <c r="A2" s="28">
        <v>2014</v>
      </c>
      <c r="B2" s="28"/>
      <c r="C2" s="28"/>
      <c r="D2" s="28"/>
      <c r="E2" s="28"/>
      <c r="F2" s="28"/>
      <c r="G2" s="28"/>
    </row>
    <row r="3" spans="1:36" x14ac:dyDescent="0.25">
      <c r="A3" s="27" t="s">
        <v>26</v>
      </c>
      <c r="B3" s="27"/>
      <c r="C3" s="27"/>
      <c r="D3" s="27"/>
      <c r="E3" s="27"/>
      <c r="F3" s="27"/>
      <c r="G3" s="27"/>
    </row>
    <row r="4" spans="1:36" x14ac:dyDescent="0.25">
      <c r="A4" s="26"/>
      <c r="B4" s="25"/>
      <c r="C4" s="25"/>
      <c r="D4" s="25"/>
      <c r="E4" s="25"/>
      <c r="F4" s="25"/>
      <c r="G4" s="25"/>
    </row>
    <row r="5" spans="1:36" ht="18" customHeight="1" x14ac:dyDescent="0.25">
      <c r="B5" s="24" t="s">
        <v>25</v>
      </c>
      <c r="C5" s="24" t="s">
        <v>24</v>
      </c>
      <c r="D5" s="24" t="s">
        <v>24</v>
      </c>
      <c r="E5" s="24" t="s">
        <v>23</v>
      </c>
      <c r="F5" s="24" t="s">
        <v>22</v>
      </c>
    </row>
    <row r="6" spans="1:36" ht="18" customHeight="1" x14ac:dyDescent="0.25">
      <c r="B6" s="23" t="s">
        <v>20</v>
      </c>
      <c r="C6" s="23" t="s">
        <v>20</v>
      </c>
      <c r="D6" s="23" t="s">
        <v>21</v>
      </c>
      <c r="E6" s="23" t="s">
        <v>20</v>
      </c>
      <c r="F6" s="23" t="s">
        <v>20</v>
      </c>
      <c r="G6" s="22" t="s">
        <v>19</v>
      </c>
    </row>
    <row r="7" spans="1:36" ht="18" customHeight="1" x14ac:dyDescent="0.25"/>
    <row r="8" spans="1:36" ht="18" customHeight="1" thickBot="1" x14ac:dyDescent="0.3">
      <c r="A8" s="16" t="s">
        <v>18</v>
      </c>
      <c r="B8" s="21">
        <v>5020107544.8337574</v>
      </c>
      <c r="C8" s="21">
        <v>244658031.7556476</v>
      </c>
      <c r="D8" s="21">
        <v>1207872301.8309851</v>
      </c>
      <c r="E8" s="21">
        <v>115448000.94555371</v>
      </c>
      <c r="F8" s="21">
        <v>350817120.32648313</v>
      </c>
      <c r="G8" s="21">
        <v>6938902999.6924286</v>
      </c>
    </row>
    <row r="9" spans="1:36" ht="18" customHeight="1" thickTop="1" x14ac:dyDescent="0.25"/>
    <row r="10" spans="1:36" ht="18" customHeight="1" x14ac:dyDescent="0.25"/>
    <row r="11" spans="1:36" ht="18" customHeight="1" x14ac:dyDescent="0.25">
      <c r="A11" s="15" t="s">
        <v>17</v>
      </c>
    </row>
    <row r="12" spans="1:36" ht="18" customHeight="1" x14ac:dyDescent="0.25">
      <c r="A12" s="1" t="s">
        <v>8</v>
      </c>
      <c r="B12" s="13">
        <v>585038799.08826494</v>
      </c>
      <c r="C12" s="13">
        <v>1125150295.4764659</v>
      </c>
      <c r="D12" s="13">
        <v>0</v>
      </c>
      <c r="E12" s="13">
        <v>458301149.21849293</v>
      </c>
      <c r="F12" s="13">
        <v>59707352.026586995</v>
      </c>
      <c r="G12" s="13">
        <f t="shared" ref="G12:G18" si="0">SUM(B12:F12)</f>
        <v>2228197595.8098106</v>
      </c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8" customHeight="1" x14ac:dyDescent="0.25">
      <c r="A13" s="1" t="s">
        <v>7</v>
      </c>
      <c r="B13" s="11">
        <v>-469198571.99999994</v>
      </c>
      <c r="C13" s="11">
        <v>-968621236.31999993</v>
      </c>
      <c r="D13" s="11">
        <v>0</v>
      </c>
      <c r="E13" s="11">
        <v>-443433560.44000006</v>
      </c>
      <c r="F13" s="11">
        <v>-40749459.829999998</v>
      </c>
      <c r="G13" s="11">
        <f t="shared" si="0"/>
        <v>-1922002828.5899999</v>
      </c>
      <c r="H13" s="6"/>
      <c r="I13" s="10"/>
      <c r="J13" s="10"/>
      <c r="K13" s="10"/>
      <c r="L13" s="10"/>
      <c r="M13" s="10"/>
      <c r="N13" s="1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8" customHeight="1" x14ac:dyDescent="0.25">
      <c r="A14" s="1" t="s">
        <v>6</v>
      </c>
      <c r="B14" s="11">
        <v>0</v>
      </c>
      <c r="C14" s="11">
        <v>-152375864.76901489</v>
      </c>
      <c r="D14" s="11">
        <f>-C14</f>
        <v>152375864.76901489</v>
      </c>
      <c r="E14" s="11">
        <v>0</v>
      </c>
      <c r="F14" s="11">
        <v>0</v>
      </c>
      <c r="G14" s="11">
        <f t="shared" si="0"/>
        <v>0</v>
      </c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" customHeight="1" x14ac:dyDescent="0.25">
      <c r="A15" s="1" t="s">
        <v>5</v>
      </c>
      <c r="B15" s="11">
        <v>-15397574.648636</v>
      </c>
      <c r="C15" s="11">
        <v>-5020131.135462</v>
      </c>
      <c r="D15" s="11">
        <v>0</v>
      </c>
      <c r="E15" s="11">
        <v>-2136328.341707</v>
      </c>
      <c r="F15" s="11">
        <v>-3268410.7241949998</v>
      </c>
      <c r="G15" s="11">
        <f t="shared" si="0"/>
        <v>-25822444.849999998</v>
      </c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25">
      <c r="A16" s="1" t="s">
        <v>4</v>
      </c>
      <c r="B16" s="11">
        <v>10134015.550288396</v>
      </c>
      <c r="C16" s="11">
        <v>3016683.9743254278</v>
      </c>
      <c r="D16" s="11">
        <v>0</v>
      </c>
      <c r="E16" s="11">
        <v>339081.87427737366</v>
      </c>
      <c r="F16" s="11">
        <v>660144.90110880393</v>
      </c>
      <c r="G16" s="11">
        <f t="shared" si="0"/>
        <v>14149926.300000001</v>
      </c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8" customHeight="1" x14ac:dyDescent="0.25">
      <c r="A17" s="1" t="s">
        <v>3</v>
      </c>
      <c r="B17" s="11">
        <v>-10113352.199510001</v>
      </c>
      <c r="C17" s="11">
        <v>-19543369.790944997</v>
      </c>
      <c r="D17" s="11">
        <v>0</v>
      </c>
      <c r="E17" s="11">
        <v>-8348396.5260819998</v>
      </c>
      <c r="F17" s="11">
        <v>-1042573.3734630001</v>
      </c>
      <c r="G17" s="11">
        <f t="shared" si="0"/>
        <v>-39047691.889999993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thickBot="1" x14ac:dyDescent="0.3">
      <c r="A18" s="1" t="s">
        <v>2</v>
      </c>
      <c r="B18" s="11">
        <v>2142850.5100000002</v>
      </c>
      <c r="C18" s="11">
        <v>0</v>
      </c>
      <c r="D18" s="11">
        <v>0</v>
      </c>
      <c r="E18" s="11">
        <v>0</v>
      </c>
      <c r="F18" s="11">
        <v>202133.58000000002</v>
      </c>
      <c r="G18" s="11">
        <f t="shared" si="0"/>
        <v>2344984.0900000003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thickTop="1" x14ac:dyDescent="0.25">
      <c r="A19" s="16" t="s">
        <v>16</v>
      </c>
      <c r="B19" s="18">
        <f t="shared" ref="B19:G19" si="1">SUM(B8+B12,B13,B14,B15,B16,B17,B18)</f>
        <v>5122713711.1341648</v>
      </c>
      <c r="C19" s="18">
        <f t="shared" si="1"/>
        <v>227264409.19101721</v>
      </c>
      <c r="D19" s="18">
        <f t="shared" si="1"/>
        <v>1360248166.5999999</v>
      </c>
      <c r="E19" s="18">
        <f t="shared" si="1"/>
        <v>120169946.73053496</v>
      </c>
      <c r="F19" s="18">
        <f t="shared" si="1"/>
        <v>366326306.90652096</v>
      </c>
      <c r="G19" s="18">
        <f t="shared" si="1"/>
        <v>7196722540.5622387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8" customHeight="1" x14ac:dyDescent="0.25">
      <c r="B20" s="14"/>
      <c r="C20" s="14"/>
      <c r="D20" s="14"/>
      <c r="E20" s="14"/>
      <c r="F20" s="14"/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25">
      <c r="B21" s="14"/>
      <c r="C21" s="14"/>
      <c r="D21" s="14"/>
      <c r="E21" s="14"/>
      <c r="F21" s="14"/>
      <c r="G21" s="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8" customHeight="1" x14ac:dyDescent="0.25">
      <c r="A22" s="15" t="s">
        <v>15</v>
      </c>
      <c r="B22" s="14"/>
      <c r="C22" s="14"/>
      <c r="D22" s="14"/>
      <c r="E22" s="14"/>
      <c r="F22" s="14"/>
      <c r="G22" s="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8" customHeight="1" x14ac:dyDescent="0.25">
      <c r="A23" s="1" t="s">
        <v>8</v>
      </c>
      <c r="B23" s="13">
        <v>598876358.79804611</v>
      </c>
      <c r="C23" s="13">
        <v>1149700519.4875131</v>
      </c>
      <c r="D23" s="13"/>
      <c r="E23" s="13">
        <v>452998719.576388</v>
      </c>
      <c r="F23" s="13">
        <v>61788791.548052996</v>
      </c>
      <c r="G23" s="13">
        <f t="shared" ref="G23:G29" si="2">SUM(B23:F23)</f>
        <v>2263364389.4099998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" customHeight="1" x14ac:dyDescent="0.25">
      <c r="A24" s="1" t="s">
        <v>7</v>
      </c>
      <c r="B24" s="11">
        <v>-538643467.85000002</v>
      </c>
      <c r="C24" s="11">
        <v>-922686397.04999995</v>
      </c>
      <c r="D24" s="11">
        <v>0</v>
      </c>
      <c r="E24" s="11">
        <v>-392335288.71999997</v>
      </c>
      <c r="F24" s="11">
        <v>-59030104.880000003</v>
      </c>
      <c r="G24" s="11">
        <f t="shared" si="2"/>
        <v>-1912695258.5000002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8" customHeight="1" x14ac:dyDescent="0.25">
      <c r="A25" s="1" t="s">
        <v>6</v>
      </c>
      <c r="B25" s="11">
        <v>0</v>
      </c>
      <c r="C25" s="11">
        <v>-206849585</v>
      </c>
      <c r="D25" s="11">
        <v>206849585</v>
      </c>
      <c r="E25" s="11">
        <v>0</v>
      </c>
      <c r="F25" s="11">
        <v>0</v>
      </c>
      <c r="G25" s="11">
        <f t="shared" si="2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8" customHeight="1" x14ac:dyDescent="0.25">
      <c r="A26" s="1" t="s">
        <v>5</v>
      </c>
      <c r="B26" s="11">
        <v>-17345027.338478193</v>
      </c>
      <c r="C26" s="11">
        <v>-6894156.9209288293</v>
      </c>
      <c r="D26" s="11">
        <v>0</v>
      </c>
      <c r="E26" s="11">
        <v>-6897338.4778922154</v>
      </c>
      <c r="F26" s="11">
        <v>-3648053.202700763</v>
      </c>
      <c r="G26" s="11">
        <f t="shared" si="2"/>
        <v>-34784575.939999998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8" customHeight="1" x14ac:dyDescent="0.25">
      <c r="A27" s="1" t="s">
        <v>4</v>
      </c>
      <c r="B27" s="11">
        <v>4246359.6210180903</v>
      </c>
      <c r="C27" s="11">
        <v>1312623.1638924787</v>
      </c>
      <c r="D27" s="11">
        <v>0</v>
      </c>
      <c r="E27" s="11">
        <v>94306.138677593248</v>
      </c>
      <c r="F27" s="11">
        <v>297415.83641184814</v>
      </c>
      <c r="G27" s="11">
        <f t="shared" si="2"/>
        <v>5950704.76000001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customHeight="1" x14ac:dyDescent="0.25">
      <c r="A28" s="1" t="s">
        <v>3</v>
      </c>
      <c r="B28" s="11">
        <v>-1095716.511442</v>
      </c>
      <c r="C28" s="11">
        <v>-2096776.8844610001</v>
      </c>
      <c r="D28" s="11">
        <v>0</v>
      </c>
      <c r="E28" s="11">
        <v>-792079.28818899998</v>
      </c>
      <c r="F28" s="11">
        <v>-113095.64590799999</v>
      </c>
      <c r="G28" s="11">
        <f t="shared" si="2"/>
        <v>-4097668.33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8" customHeight="1" thickBot="1" x14ac:dyDescent="0.3">
      <c r="A29" s="1" t="s">
        <v>2</v>
      </c>
      <c r="B29" s="11">
        <v>4238449.3238900006</v>
      </c>
      <c r="C29" s="11">
        <v>-1209226.0846449994</v>
      </c>
      <c r="D29" s="11">
        <v>0</v>
      </c>
      <c r="E29" s="11">
        <v>-510705.72220199974</v>
      </c>
      <c r="F29" s="11">
        <v>180851.26295700003</v>
      </c>
      <c r="G29" s="11">
        <f t="shared" si="2"/>
        <v>2699368.7800000017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8" customHeight="1" thickTop="1" x14ac:dyDescent="0.25">
      <c r="A30" s="16" t="s">
        <v>14</v>
      </c>
      <c r="B30" s="18">
        <v>5172990667.1771984</v>
      </c>
      <c r="C30" s="18">
        <v>238541409.90238792</v>
      </c>
      <c r="D30" s="18">
        <v>1567097751.5999999</v>
      </c>
      <c r="E30" s="18">
        <v>172727560.23731732</v>
      </c>
      <c r="F30" s="18">
        <v>365802111.82533407</v>
      </c>
      <c r="G30" s="18">
        <f t="shared" ref="G30" si="3">SUM(G19+G23,G24,G25,G26,G27,G28,G29)</f>
        <v>7517159500.742239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8" customHeight="1" x14ac:dyDescent="0.25">
      <c r="B31" s="20"/>
      <c r="C31" s="20"/>
      <c r="D31" s="20"/>
      <c r="E31" s="20"/>
      <c r="F31" s="20"/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8" customHeight="1" x14ac:dyDescent="0.25">
      <c r="B32" s="20"/>
      <c r="C32" s="20"/>
      <c r="D32" s="20"/>
      <c r="E32" s="20"/>
      <c r="F32" s="20"/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43" ht="18" customHeight="1" x14ac:dyDescent="0.25">
      <c r="A33" s="15" t="s">
        <v>13</v>
      </c>
      <c r="B33" s="14"/>
      <c r="C33" s="14"/>
      <c r="D33" s="14"/>
      <c r="E33" s="14"/>
      <c r="F33" s="14"/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43" ht="18" customHeight="1" x14ac:dyDescent="0.25">
      <c r="A34" s="1" t="s">
        <v>8</v>
      </c>
      <c r="B34" s="13"/>
      <c r="C34" s="13"/>
      <c r="D34" s="13"/>
      <c r="E34" s="13"/>
      <c r="F34" s="13"/>
      <c r="G34" s="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43" ht="18" customHeight="1" x14ac:dyDescent="0.25">
      <c r="A35" s="1" t="s">
        <v>7</v>
      </c>
      <c r="B35" s="11"/>
      <c r="C35" s="11"/>
      <c r="D35" s="11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43" ht="18" customHeight="1" x14ac:dyDescent="0.25">
      <c r="A36" s="12" t="s">
        <v>6</v>
      </c>
      <c r="B36" s="11"/>
      <c r="C36" s="11"/>
      <c r="D36" s="11"/>
      <c r="E36" s="11"/>
      <c r="F36" s="11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43" ht="18" customHeight="1" x14ac:dyDescent="0.25">
      <c r="A37" s="1" t="s">
        <v>5</v>
      </c>
      <c r="B37" s="11"/>
      <c r="C37" s="11"/>
      <c r="D37" s="11"/>
      <c r="E37" s="11"/>
      <c r="F37" s="11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43" ht="18" customHeight="1" x14ac:dyDescent="0.25">
      <c r="A38" s="1" t="s">
        <v>4</v>
      </c>
      <c r="B38" s="11"/>
      <c r="C38" s="11"/>
      <c r="D38" s="11"/>
      <c r="E38" s="11"/>
      <c r="F38" s="11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19"/>
      <c r="AL38" s="19"/>
      <c r="AM38" s="19"/>
      <c r="AN38" s="19"/>
      <c r="AO38" s="19"/>
      <c r="AP38" s="19"/>
      <c r="AQ38" s="19"/>
    </row>
    <row r="39" spans="1:43" ht="18" customHeight="1" x14ac:dyDescent="0.25">
      <c r="A39" s="1" t="s">
        <v>3</v>
      </c>
      <c r="B39" s="11"/>
      <c r="C39" s="11"/>
      <c r="D39" s="11"/>
      <c r="E39" s="11"/>
      <c r="F39" s="11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43" ht="18" customHeight="1" thickBot="1" x14ac:dyDescent="0.3">
      <c r="A40" s="1" t="s">
        <v>2</v>
      </c>
      <c r="B40" s="11"/>
      <c r="C40" s="11"/>
      <c r="D40" s="11"/>
      <c r="E40" s="11"/>
      <c r="F40" s="11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43" ht="18" customHeight="1" thickTop="1" x14ac:dyDescent="0.25">
      <c r="A41" s="16" t="s">
        <v>12</v>
      </c>
      <c r="B41" s="18"/>
      <c r="C41" s="18"/>
      <c r="D41" s="18"/>
      <c r="E41" s="18"/>
      <c r="F41" s="18"/>
      <c r="G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43" ht="18" customHeight="1" x14ac:dyDescent="0.25">
      <c r="A42" s="1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43" ht="18" customHeight="1" x14ac:dyDescent="0.25">
      <c r="B43" s="14"/>
      <c r="C43" s="14"/>
      <c r="D43" s="14"/>
      <c r="E43" s="14"/>
      <c r="F43" s="14"/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43" ht="18" customHeight="1" x14ac:dyDescent="0.25">
      <c r="A44" s="15" t="s">
        <v>11</v>
      </c>
      <c r="B44" s="14"/>
      <c r="C44" s="14"/>
      <c r="D44" s="14"/>
      <c r="E44" s="14"/>
      <c r="F44" s="14"/>
      <c r="G44" s="1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43" ht="18" customHeight="1" x14ac:dyDescent="0.25">
      <c r="A45" s="1" t="s">
        <v>8</v>
      </c>
      <c r="B45" s="13"/>
      <c r="C45" s="13"/>
      <c r="D45" s="13"/>
      <c r="E45" s="13"/>
      <c r="F45" s="13"/>
      <c r="G45" s="1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43" ht="18" customHeight="1" x14ac:dyDescent="0.25">
      <c r="A46" s="1" t="s">
        <v>7</v>
      </c>
      <c r="B46" s="11"/>
      <c r="C46" s="11"/>
      <c r="D46" s="11"/>
      <c r="E46" s="11"/>
      <c r="F46" s="11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43" ht="18" customHeight="1" x14ac:dyDescent="0.25">
      <c r="A47" s="12" t="s">
        <v>6</v>
      </c>
      <c r="B47" s="11"/>
      <c r="C47" s="11"/>
      <c r="D47" s="11"/>
      <c r="E47" s="11"/>
      <c r="F47" s="11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43" ht="18" customHeight="1" x14ac:dyDescent="0.25">
      <c r="A48" s="1" t="s">
        <v>5</v>
      </c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8" customHeight="1" x14ac:dyDescent="0.25">
      <c r="A49" s="1" t="s">
        <v>4</v>
      </c>
      <c r="B49" s="11"/>
      <c r="C49" s="11"/>
      <c r="D49" s="11"/>
      <c r="E49" s="11"/>
      <c r="F49" s="11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8" customHeight="1" x14ac:dyDescent="0.25">
      <c r="A50" s="1" t="s">
        <v>3</v>
      </c>
      <c r="B50" s="11"/>
      <c r="C50" s="11"/>
      <c r="D50" s="11"/>
      <c r="E50" s="11"/>
      <c r="F50" s="11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" customHeight="1" thickBot="1" x14ac:dyDescent="0.3">
      <c r="A51" s="1" t="s">
        <v>2</v>
      </c>
      <c r="B51" s="11"/>
      <c r="C51" s="11"/>
      <c r="D51" s="11"/>
      <c r="E51" s="11"/>
      <c r="F51" s="11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8" customHeight="1" thickTop="1" x14ac:dyDescent="0.25">
      <c r="A52" s="16" t="s">
        <v>10</v>
      </c>
      <c r="B52" s="18"/>
      <c r="C52" s="18"/>
      <c r="D52" s="18"/>
      <c r="E52" s="18"/>
      <c r="F52" s="18"/>
      <c r="G52" s="18"/>
      <c r="H52" s="1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8" customHeight="1" x14ac:dyDescent="0.25">
      <c r="A53" s="16"/>
      <c r="B53" s="7"/>
      <c r="C53" s="7"/>
      <c r="D53" s="7"/>
      <c r="E53" s="7"/>
      <c r="F53" s="7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8" customHeight="1" x14ac:dyDescent="0.25">
      <c r="B54" s="14"/>
      <c r="C54" s="14"/>
      <c r="D54" s="14"/>
      <c r="E54" s="14"/>
      <c r="F54" s="14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8" customHeight="1" x14ac:dyDescent="0.25">
      <c r="A55" s="15" t="s">
        <v>9</v>
      </c>
      <c r="B55" s="14"/>
      <c r="C55" s="14"/>
      <c r="D55" s="14"/>
      <c r="E55" s="14"/>
      <c r="F55" s="14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8" customHeight="1" x14ac:dyDescent="0.25">
      <c r="A56" s="1" t="s">
        <v>8</v>
      </c>
      <c r="B56" s="13">
        <f t="shared" ref="B56:F62" si="4">SUM(B12,B23,B34,B45)</f>
        <v>1183915157.8863111</v>
      </c>
      <c r="C56" s="13">
        <f t="shared" si="4"/>
        <v>2274850814.9639788</v>
      </c>
      <c r="D56" s="13">
        <f t="shared" si="4"/>
        <v>0</v>
      </c>
      <c r="E56" s="13">
        <f t="shared" si="4"/>
        <v>911299868.79488087</v>
      </c>
      <c r="F56" s="13">
        <f t="shared" si="4"/>
        <v>121496143.57463999</v>
      </c>
      <c r="G56" s="13">
        <f t="shared" ref="G56:G62" si="5">SUM(B56:F56)</f>
        <v>4491561985.2198105</v>
      </c>
      <c r="H56" s="2"/>
      <c r="I56" s="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8" customHeight="1" x14ac:dyDescent="0.25">
      <c r="A57" s="1" t="s">
        <v>7</v>
      </c>
      <c r="B57" s="11">
        <f t="shared" si="4"/>
        <v>-1007842039.8499999</v>
      </c>
      <c r="C57" s="11">
        <f t="shared" si="4"/>
        <v>-1891307633.3699999</v>
      </c>
      <c r="D57" s="11">
        <f t="shared" si="4"/>
        <v>0</v>
      </c>
      <c r="E57" s="11">
        <f t="shared" si="4"/>
        <v>-835768849.16000009</v>
      </c>
      <c r="F57" s="11">
        <f t="shared" si="4"/>
        <v>-99779564.710000008</v>
      </c>
      <c r="G57" s="11">
        <f t="shared" si="5"/>
        <v>-3834698087.0900002</v>
      </c>
      <c r="H57" s="2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8" customHeight="1" x14ac:dyDescent="0.25">
      <c r="A58" s="12" t="s">
        <v>6</v>
      </c>
      <c r="B58" s="11">
        <f t="shared" si="4"/>
        <v>0</v>
      </c>
      <c r="C58" s="11">
        <f t="shared" si="4"/>
        <v>-359225449.76901489</v>
      </c>
      <c r="D58" s="11">
        <f t="shared" si="4"/>
        <v>359225449.76901489</v>
      </c>
      <c r="E58" s="11">
        <f t="shared" si="4"/>
        <v>0</v>
      </c>
      <c r="F58" s="11">
        <f t="shared" si="4"/>
        <v>0</v>
      </c>
      <c r="G58" s="11">
        <f t="shared" si="5"/>
        <v>0</v>
      </c>
      <c r="H58" s="10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8" customHeight="1" x14ac:dyDescent="0.25">
      <c r="A59" s="1" t="s">
        <v>5</v>
      </c>
      <c r="B59" s="11">
        <f t="shared" si="4"/>
        <v>-32742601.987114191</v>
      </c>
      <c r="C59" s="11">
        <f t="shared" si="4"/>
        <v>-11914288.056390829</v>
      </c>
      <c r="D59" s="11">
        <f t="shared" si="4"/>
        <v>0</v>
      </c>
      <c r="E59" s="11">
        <f t="shared" si="4"/>
        <v>-9033666.8195992149</v>
      </c>
      <c r="F59" s="11">
        <f t="shared" si="4"/>
        <v>-6916463.9268957628</v>
      </c>
      <c r="G59" s="11">
        <f t="shared" si="5"/>
        <v>-60607020.789999999</v>
      </c>
      <c r="H59" s="10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8" customHeight="1" x14ac:dyDescent="0.25">
      <c r="A60" s="1" t="s">
        <v>4</v>
      </c>
      <c r="B60" s="11">
        <f t="shared" si="4"/>
        <v>14380375.171306487</v>
      </c>
      <c r="C60" s="11">
        <f t="shared" si="4"/>
        <v>4329307.1382179065</v>
      </c>
      <c r="D60" s="11">
        <f t="shared" si="4"/>
        <v>0</v>
      </c>
      <c r="E60" s="11">
        <f t="shared" si="4"/>
        <v>433388.01295496692</v>
      </c>
      <c r="F60" s="11">
        <f t="shared" si="4"/>
        <v>957560.73752065212</v>
      </c>
      <c r="G60" s="11">
        <f t="shared" si="5"/>
        <v>20100631.060000014</v>
      </c>
      <c r="H60" s="10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8" customHeight="1" x14ac:dyDescent="0.25">
      <c r="A61" s="1" t="s">
        <v>3</v>
      </c>
      <c r="B61" s="11">
        <f t="shared" si="4"/>
        <v>-11209068.710952001</v>
      </c>
      <c r="C61" s="11">
        <f t="shared" si="4"/>
        <v>-21640146.675405998</v>
      </c>
      <c r="D61" s="11">
        <f t="shared" si="4"/>
        <v>0</v>
      </c>
      <c r="E61" s="11">
        <f t="shared" si="4"/>
        <v>-9140475.8142709993</v>
      </c>
      <c r="F61" s="11">
        <f t="shared" si="4"/>
        <v>-1155669.0193710001</v>
      </c>
      <c r="G61" s="11">
        <f t="shared" si="5"/>
        <v>-43145360.219999999</v>
      </c>
      <c r="H61" s="10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8" customHeight="1" thickBot="1" x14ac:dyDescent="0.3">
      <c r="A62" s="1" t="s">
        <v>2</v>
      </c>
      <c r="B62" s="11">
        <f t="shared" si="4"/>
        <v>6381299.8338900004</v>
      </c>
      <c r="C62" s="11">
        <f t="shared" si="4"/>
        <v>-1209226.0846449994</v>
      </c>
      <c r="D62" s="11">
        <f t="shared" si="4"/>
        <v>0</v>
      </c>
      <c r="E62" s="11">
        <f t="shared" si="4"/>
        <v>-510705.72220199974</v>
      </c>
      <c r="F62" s="11">
        <f t="shared" si="4"/>
        <v>382984.84295700002</v>
      </c>
      <c r="G62" s="11">
        <f t="shared" si="5"/>
        <v>5044352.870000002</v>
      </c>
      <c r="H62" s="10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8" customHeight="1" thickTop="1" x14ac:dyDescent="0.25">
      <c r="A63" s="9" t="s">
        <v>1</v>
      </c>
      <c r="B63" s="8">
        <f t="shared" ref="B63:G63" si="6">SUM(B56,B57,B58,B59,B60,B61,B62,B8)</f>
        <v>5172990667.1771984</v>
      </c>
      <c r="C63" s="8">
        <f t="shared" si="6"/>
        <v>238541409.90238768</v>
      </c>
      <c r="D63" s="8">
        <f t="shared" si="6"/>
        <v>1567097751.5999999</v>
      </c>
      <c r="E63" s="8">
        <f t="shared" si="6"/>
        <v>172727560.23731723</v>
      </c>
      <c r="F63" s="8">
        <f t="shared" si="6"/>
        <v>365802111.82533401</v>
      </c>
      <c r="G63" s="8">
        <f t="shared" si="6"/>
        <v>7517159500.742239</v>
      </c>
      <c r="H63" s="2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5">
      <c r="B64" s="7"/>
      <c r="C64" s="7"/>
      <c r="D64" s="7"/>
      <c r="E64" s="7"/>
      <c r="F64" s="7"/>
      <c r="G64" s="7"/>
      <c r="H64" s="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idden="1" x14ac:dyDescent="0.25">
      <c r="A65" s="5" t="s">
        <v>0</v>
      </c>
      <c r="B65" s="4">
        <f>SUM(B57)/$G57</f>
        <v>0.26282174423145033</v>
      </c>
      <c r="C65" s="4">
        <f>SUM(C57)/$G57</f>
        <v>0.49320900639800774</v>
      </c>
      <c r="D65" s="4">
        <f>SUM(D57)/$G57</f>
        <v>0</v>
      </c>
      <c r="E65" s="4">
        <f>SUM(E57)/$G57</f>
        <v>0.21794906148510684</v>
      </c>
      <c r="F65" s="4">
        <f>SUM(F57)/$G57</f>
        <v>2.6020187885435003E-2</v>
      </c>
      <c r="G65" s="4">
        <f>SUM(B65:F65)</f>
        <v>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9" spans="1:36" x14ac:dyDescent="0.25">
      <c r="H69" s="3"/>
    </row>
  </sheetData>
  <mergeCells count="3">
    <mergeCell ref="A3:G3"/>
    <mergeCell ref="A2:G2"/>
    <mergeCell ref="A1:G1"/>
  </mergeCells>
  <pageMargins left="1" right="1" top="1.25" bottom="1.25" header="0.5" footer="0.5"/>
  <pageSetup scale="52" orientation="portrait" r:id="rId1"/>
  <headerFooter alignWithMargins="0">
    <oddHeader>&amp;R&amp;"Times New Roman,Bold"&amp;12Appendix M03
4Q2014
Page &amp;P of &amp;P</oddHeader>
    <oddFooter>&amp;LUSAC&amp;CUnaudited&amp;RAugust 1,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 2014 Cash Balance</vt:lpstr>
      <vt:lpstr>'M03 2014 Cash Balance'!Print_Area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Jarvis</dc:creator>
  <cp:lastModifiedBy>Monica Jarvis</cp:lastModifiedBy>
  <cp:lastPrinted>2014-07-11T13:45:30Z</cp:lastPrinted>
  <dcterms:created xsi:type="dcterms:W3CDTF">2014-04-15T15:05:07Z</dcterms:created>
  <dcterms:modified xsi:type="dcterms:W3CDTF">2014-07-11T13:45:45Z</dcterms:modified>
</cp:coreProperties>
</file>