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2014 Accrual Balance" sheetId="1" r:id="rId1"/>
  </sheets>
  <definedNames>
    <definedName name="_xlnm.Print_Area" localSheetId="0">'2014 Accrual Balance'!$A$1:$G$81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D20" i="1" s="1"/>
  <c r="D35" i="1" s="1"/>
  <c r="D50" i="1" s="1"/>
  <c r="D65" i="1" s="1"/>
  <c r="G12" i="1"/>
  <c r="G13" i="1"/>
  <c r="G14" i="1"/>
  <c r="G15" i="1"/>
  <c r="G16" i="1"/>
  <c r="C17" i="1"/>
  <c r="G17" i="1" s="1"/>
  <c r="G77" i="1" s="1"/>
  <c r="G18" i="1"/>
  <c r="G19" i="1"/>
  <c r="G79" i="1" s="1"/>
  <c r="B20" i="1"/>
  <c r="B35" i="1" s="1"/>
  <c r="B50" i="1" s="1"/>
  <c r="B65" i="1" s="1"/>
  <c r="C20" i="1"/>
  <c r="C35" i="1" s="1"/>
  <c r="C50" i="1" s="1"/>
  <c r="C65" i="1" s="1"/>
  <c r="E20" i="1"/>
  <c r="F20" i="1"/>
  <c r="F35" i="1" s="1"/>
  <c r="F50" i="1" s="1"/>
  <c r="F65" i="1" s="1"/>
  <c r="G27" i="1"/>
  <c r="G28" i="1"/>
  <c r="G73" i="1" s="1"/>
  <c r="G29" i="1"/>
  <c r="G74" i="1" s="1"/>
  <c r="G30" i="1"/>
  <c r="G75" i="1" s="1"/>
  <c r="G31" i="1"/>
  <c r="G32" i="1"/>
  <c r="G33" i="1"/>
  <c r="G34" i="1"/>
  <c r="E35" i="1"/>
  <c r="E50" i="1" s="1"/>
  <c r="E65" i="1" s="1"/>
  <c r="G42" i="1"/>
  <c r="G43" i="1"/>
  <c r="G44" i="1"/>
  <c r="G45" i="1"/>
  <c r="G46" i="1"/>
  <c r="G76" i="1" s="1"/>
  <c r="G47" i="1"/>
  <c r="G48" i="1"/>
  <c r="G49" i="1"/>
  <c r="G57" i="1"/>
  <c r="G58" i="1"/>
  <c r="G59" i="1"/>
  <c r="G60" i="1"/>
  <c r="G61" i="1"/>
  <c r="G62" i="1"/>
  <c r="G63" i="1"/>
  <c r="G78" i="1" s="1"/>
  <c r="G64" i="1"/>
  <c r="B72" i="1"/>
  <c r="B80" i="1" s="1"/>
  <c r="C72" i="1"/>
  <c r="E72" i="1"/>
  <c r="F72" i="1"/>
  <c r="F80" i="1" s="1"/>
  <c r="G72" i="1"/>
  <c r="B73" i="1"/>
  <c r="C73" i="1"/>
  <c r="D73" i="1"/>
  <c r="E73" i="1"/>
  <c r="F73" i="1"/>
  <c r="B74" i="1"/>
  <c r="C74" i="1"/>
  <c r="D74" i="1"/>
  <c r="E74" i="1"/>
  <c r="B75" i="1"/>
  <c r="C75" i="1"/>
  <c r="D75" i="1"/>
  <c r="E75" i="1"/>
  <c r="F75" i="1"/>
  <c r="B76" i="1"/>
  <c r="C76" i="1"/>
  <c r="D76" i="1"/>
  <c r="E76" i="1"/>
  <c r="F76" i="1"/>
  <c r="B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D80" i="1"/>
  <c r="E80" i="1"/>
  <c r="G80" i="1" l="1"/>
  <c r="G20" i="1"/>
  <c r="G35" i="1" s="1"/>
  <c r="G50" i="1" s="1"/>
  <c r="G65" i="1" s="1"/>
  <c r="C77" i="1"/>
  <c r="C80" i="1" s="1"/>
</calcChain>
</file>

<file path=xl/sharedStrings.xml><?xml version="1.0" encoding="utf-8"?>
<sst xmlns="http://schemas.openxmlformats.org/spreadsheetml/2006/main" count="72" uniqueCount="31">
  <si>
    <t>Fund Balance YTD</t>
  </si>
  <si>
    <t>Interest Income</t>
  </si>
  <si>
    <t xml:space="preserve">Admin Expenses </t>
  </si>
  <si>
    <t>Future Funded expenses</t>
  </si>
  <si>
    <t>Program Disbursements</t>
  </si>
  <si>
    <t>Bad Debt expense</t>
  </si>
  <si>
    <t>Inter-Program Transfers</t>
  </si>
  <si>
    <t>Late Charges and fees</t>
  </si>
  <si>
    <t>Billings</t>
  </si>
  <si>
    <t>Year to Date 2014 Activity:</t>
  </si>
  <si>
    <t>Interest Earned</t>
  </si>
  <si>
    <t>TOTAL AMT Billed</t>
  </si>
  <si>
    <t>Fund Balance 12/31/14</t>
  </si>
  <si>
    <t>Fourth Q 2014 Activity:</t>
  </si>
  <si>
    <t>Fund Balance 9/30/14</t>
  </si>
  <si>
    <t>Third Q 2014 Activity:</t>
  </si>
  <si>
    <t>Fund Balance 6/30/14</t>
  </si>
  <si>
    <t>Second Q 2014 Activity:</t>
  </si>
  <si>
    <t>Fund Balance 3/31/14</t>
  </si>
  <si>
    <t>Admin Expenses</t>
  </si>
  <si>
    <t>First Q 2014 Activity:</t>
  </si>
  <si>
    <t>Fund Balance at 12/31/13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</si>
  <si>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</si>
  <si>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</si>
  <si>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</si>
  <si>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</si>
  <si>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</si>
  <si>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</si>
  <si>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</si>
  <si>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ACCRUAL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</si>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</sst>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_);\(&quot;$&quot;#,##0.0\)"/>
    <numFmt numFmtId="166" formatCode="_(* #,##0_);_(* \(#,##0\);_(* &quot;-&quot;??_);_(@_)"/>
    <numFmt numFmtId="167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1" applyNumberFormat="1" applyFont="1" applyFill="1"/>
    <xf numFmtId="16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44" fontId="2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/>
    <xf numFmtId="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41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5" fontId="3" fillId="0" borderId="1" xfId="2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2" fillId="0" borderId="0" xfId="0" applyFont="1"/>
    <xf numFmtId="0" fontId="3" fillId="0" borderId="2" xfId="0" applyFont="1" applyFill="1" applyBorder="1"/>
    <xf numFmtId="164" fontId="3" fillId="0" borderId="0" xfId="1" applyNumberFormat="1" applyFont="1" applyFill="1" applyAlignment="1">
      <alignment horizontal="right"/>
    </xf>
    <xf numFmtId="5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43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37" fontId="2" fillId="0" borderId="0" xfId="1" applyNumberFormat="1" applyFont="1" applyFill="1" applyAlignment="1">
      <alignment horizontal="right"/>
    </xf>
    <xf numFmtId="167" fontId="2" fillId="0" borderId="0" xfId="2" applyNumberFormat="1" applyFont="1" applyFill="1" applyAlignment="1">
      <alignment horizontal="right"/>
    </xf>
    <xf numFmtId="5" fontId="2" fillId="0" borderId="0" xfId="2" applyNumberFormat="1" applyFont="1" applyFill="1" applyAlignment="1">
      <alignment horizontal="right"/>
    </xf>
    <xf numFmtId="5" fontId="2" fillId="0" borderId="0" xfId="0" applyNumberFormat="1" applyFont="1" applyFill="1"/>
    <xf numFmtId="164" fontId="2" fillId="0" borderId="0" xfId="1" applyNumberFormat="1" applyFont="1" applyFill="1"/>
    <xf numFmtId="5" fontId="2" fillId="0" borderId="0" xfId="1" applyNumberFormat="1" applyFont="1" applyFill="1"/>
    <xf numFmtId="166" fontId="2" fillId="0" borderId="0" xfId="0" applyNumberFormat="1" applyFont="1" applyFill="1"/>
    <xf numFmtId="164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/>
    <xf numFmtId="39" fontId="2" fillId="0" borderId="0" xfId="0" applyNumberFormat="1" applyFont="1" applyFill="1"/>
    <xf numFmtId="39" fontId="3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3" fillId="0" borderId="0" xfId="1" applyNumberFormat="1" applyFont="1" applyBorder="1"/>
    <xf numFmtId="5" fontId="3" fillId="0" borderId="0" xfId="1" applyNumberFormat="1" applyFont="1" applyBorder="1"/>
    <xf numFmtId="5" fontId="3" fillId="0" borderId="3" xfId="1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view="pageLayout" zoomScale="90" zoomScaleNormal="75" zoomScaleSheetLayoutView="87" zoomScalePageLayoutView="90" workbookViewId="0">
      <selection activeCell="E88" sqref="E88"/>
    </sheetView>
  </sheetViews>
  <sheetFormatPr defaultColWidth="9.140625" defaultRowHeight="15.75" outlineLevelRow="1" x14ac:dyDescent="0.25"/>
  <cols>
    <col min="1" max="1" width="32" style="1" customWidth="1"/>
    <col min="2" max="2" width="23.140625" style="2" customWidth="1"/>
    <col min="3" max="3" width="21.7109375" style="2" customWidth="1"/>
    <col min="4" max="4" width="21.140625" style="2" customWidth="1"/>
    <col min="5" max="5" width="22" style="2" customWidth="1"/>
    <col min="6" max="6" width="22.28515625" style="2" customWidth="1"/>
    <col min="7" max="7" width="20.28515625" style="2" bestFit="1" customWidth="1"/>
    <col min="8" max="8" width="23.7109375" style="2" customWidth="1"/>
    <col min="9" max="9" width="19.42578125" style="1" customWidth="1"/>
    <col min="10" max="10" width="19.7109375" style="1" customWidth="1"/>
    <col min="11" max="11" width="16.42578125" style="1" customWidth="1"/>
    <col min="12" max="12" width="16.42578125" style="1" bestFit="1" customWidth="1"/>
    <col min="13" max="13" width="13.85546875" style="1" bestFit="1" customWidth="1"/>
    <col min="14" max="15" width="12.7109375" style="1" customWidth="1"/>
    <col min="16" max="16384" width="9.140625" style="1"/>
  </cols>
  <sheetData>
    <row r="1" spans="1:41" x14ac:dyDescent="0.25">
      <c r="A1" s="52" t="s">
        <v>30</v>
      </c>
      <c r="B1" s="52"/>
      <c r="C1" s="52"/>
      <c r="D1" s="52"/>
      <c r="E1" s="52"/>
      <c r="F1" s="52"/>
      <c r="G1" s="52"/>
      <c r="H1" s="50"/>
    </row>
    <row r="2" spans="1:41" x14ac:dyDescent="0.25">
      <c r="A2" s="53">
        <v>2014</v>
      </c>
      <c r="B2" s="53"/>
      <c r="C2" s="53"/>
      <c r="D2" s="53"/>
      <c r="E2" s="53"/>
      <c r="F2" s="53"/>
      <c r="G2" s="53"/>
      <c r="H2" s="51"/>
    </row>
    <row r="3" spans="1:41" x14ac:dyDescent="0.25">
      <c r="A3" s="52" t="s">
        <v>29</v>
      </c>
      <c r="B3" s="52"/>
      <c r="C3" s="52"/>
      <c r="D3" s="52"/>
      <c r="E3" s="52"/>
      <c r="F3" s="52"/>
      <c r="G3" s="52"/>
      <c r="H3" s="50"/>
    </row>
    <row r="4" spans="1:41" x14ac:dyDescent="0.25">
      <c r="A4" s="50"/>
      <c r="B4" s="50"/>
      <c r="C4" s="50"/>
      <c r="D4" s="50"/>
      <c r="E4" s="50"/>
      <c r="F4" s="50"/>
      <c r="G4" s="50"/>
      <c r="H4" s="50"/>
    </row>
    <row r="5" spans="1:41" ht="15.75" customHeight="1" x14ac:dyDescent="0.25">
      <c r="B5" s="49" t="s">
        <v>28</v>
      </c>
      <c r="C5" s="49" t="s">
        <v>27</v>
      </c>
      <c r="D5" s="49" t="s">
        <v>27</v>
      </c>
      <c r="E5" s="49" t="s">
        <v>26</v>
      </c>
      <c r="F5" s="49" t="s">
        <v>25</v>
      </c>
    </row>
    <row r="6" spans="1:41" x14ac:dyDescent="0.25">
      <c r="B6" s="48" t="s">
        <v>23</v>
      </c>
      <c r="C6" s="48" t="s">
        <v>23</v>
      </c>
      <c r="D6" s="48" t="s">
        <v>24</v>
      </c>
      <c r="E6" s="48" t="s">
        <v>23</v>
      </c>
      <c r="F6" s="48" t="s">
        <v>23</v>
      </c>
      <c r="G6" s="48" t="s">
        <v>22</v>
      </c>
      <c r="H6" s="47"/>
    </row>
    <row r="7" spans="1:41" x14ac:dyDescent="0.25">
      <c r="B7" s="47"/>
      <c r="C7" s="47"/>
      <c r="D7" s="47"/>
      <c r="E7" s="47"/>
      <c r="F7" s="47"/>
      <c r="G7" s="47"/>
      <c r="H7" s="47"/>
    </row>
    <row r="8" spans="1:41" s="17" customFormat="1" ht="16.5" thickBot="1" x14ac:dyDescent="0.3">
      <c r="A8" s="8" t="s">
        <v>21</v>
      </c>
      <c r="B8" s="46">
        <v>5116940828.7510023</v>
      </c>
      <c r="C8" s="46">
        <f>-45807311.3633795+299648790</f>
        <v>253841478.63662049</v>
      </c>
      <c r="D8" s="46">
        <f>1485253513.75732-299648790</f>
        <v>1185604723.7573199</v>
      </c>
      <c r="E8" s="46">
        <v>63133681.655243024</v>
      </c>
      <c r="F8" s="46">
        <v>372626825.412965</v>
      </c>
      <c r="G8" s="46">
        <v>6992147538.2131538</v>
      </c>
      <c r="H8" s="4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7" customFormat="1" ht="16.5" thickTop="1" x14ac:dyDescent="0.25">
      <c r="A9" s="8"/>
      <c r="B9" s="45"/>
      <c r="C9" s="45"/>
      <c r="D9" s="45"/>
      <c r="E9" s="45"/>
      <c r="F9" s="45"/>
      <c r="G9" s="45"/>
      <c r="H9" s="4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36"/>
      <c r="C10" s="36"/>
      <c r="D10" s="36"/>
      <c r="E10" s="36"/>
      <c r="F10" s="36"/>
      <c r="G10" s="36"/>
      <c r="H10" s="35"/>
    </row>
    <row r="11" spans="1:41" x14ac:dyDescent="0.25">
      <c r="A11" s="24" t="s">
        <v>20</v>
      </c>
      <c r="B11" s="36"/>
      <c r="C11" s="36"/>
      <c r="D11" s="36"/>
      <c r="E11" s="36"/>
      <c r="F11" s="36"/>
      <c r="G11" s="36"/>
      <c r="H11" s="35"/>
    </row>
    <row r="12" spans="1:41" x14ac:dyDescent="0.25">
      <c r="A12" s="1" t="s">
        <v>8</v>
      </c>
      <c r="B12" s="32">
        <v>586108714.36000001</v>
      </c>
      <c r="C12" s="43">
        <v>1132615490.4200001</v>
      </c>
      <c r="D12" s="30">
        <v>0</v>
      </c>
      <c r="E12" s="43">
        <v>483822562.17999995</v>
      </c>
      <c r="F12" s="43">
        <v>60421244.549999997</v>
      </c>
      <c r="G12" s="32">
        <f t="shared" ref="G12:G19" si="0">SUM(B12:F12)</f>
        <v>2262968011.5100002</v>
      </c>
      <c r="H12" s="12"/>
    </row>
    <row r="13" spans="1:41" x14ac:dyDescent="0.25">
      <c r="A13" s="1" t="s">
        <v>7</v>
      </c>
      <c r="B13" s="29">
        <v>808570.19</v>
      </c>
      <c r="C13" s="29">
        <v>1567698.8199999998</v>
      </c>
      <c r="D13" s="30">
        <v>0</v>
      </c>
      <c r="E13" s="29">
        <v>838729.94000000006</v>
      </c>
      <c r="F13" s="29">
        <v>81567.649999999994</v>
      </c>
      <c r="G13" s="22">
        <f t="shared" si="0"/>
        <v>3296566.5999999996</v>
      </c>
      <c r="H13" s="31"/>
    </row>
    <row r="14" spans="1:41" x14ac:dyDescent="0.25">
      <c r="A14" s="1" t="s">
        <v>6</v>
      </c>
      <c r="B14" s="30"/>
      <c r="C14" s="29">
        <v>-157929568.80000001</v>
      </c>
      <c r="D14" s="29">
        <v>157929568.80000001</v>
      </c>
      <c r="E14" s="30"/>
      <c r="F14" s="30"/>
      <c r="G14" s="30">
        <f t="shared" si="0"/>
        <v>0</v>
      </c>
      <c r="H14" s="21"/>
    </row>
    <row r="15" spans="1:41" x14ac:dyDescent="0.25">
      <c r="A15" s="1" t="s">
        <v>5</v>
      </c>
      <c r="B15" s="22">
        <v>-1081741.2099999997</v>
      </c>
      <c r="C15" s="42">
        <v>-2093413.1399999997</v>
      </c>
      <c r="D15" s="22">
        <v>0</v>
      </c>
      <c r="E15" s="22">
        <v>-1129620.1599999999</v>
      </c>
      <c r="F15" s="22">
        <v>-111853.16999999998</v>
      </c>
      <c r="G15" s="22">
        <f t="shared" si="0"/>
        <v>-4416627.68</v>
      </c>
      <c r="H15" s="31"/>
    </row>
    <row r="16" spans="1:41" x14ac:dyDescent="0.25">
      <c r="A16" s="1" t="s">
        <v>4</v>
      </c>
      <c r="B16" s="42">
        <v>-474060014.56999999</v>
      </c>
      <c r="C16" s="42">
        <v>-965953834.72000003</v>
      </c>
      <c r="D16" s="22">
        <v>0</v>
      </c>
      <c r="E16" s="42">
        <v>-444347312.54000002</v>
      </c>
      <c r="F16" s="42">
        <v>-40404521</v>
      </c>
      <c r="G16" s="22">
        <f t="shared" si="0"/>
        <v>-1924765682.8299999</v>
      </c>
      <c r="H16" s="31"/>
    </row>
    <row r="17" spans="1:10" x14ac:dyDescent="0.25">
      <c r="A17" s="1" t="s">
        <v>3</v>
      </c>
      <c r="B17" s="22">
        <v>0</v>
      </c>
      <c r="C17" s="22">
        <f>385889383.97-299648790</f>
        <v>86240593.970000029</v>
      </c>
      <c r="D17" s="22"/>
      <c r="E17" s="22">
        <v>26315388</v>
      </c>
      <c r="F17" s="22">
        <v>0</v>
      </c>
      <c r="G17" s="22">
        <f t="shared" si="0"/>
        <v>112555981.97000003</v>
      </c>
      <c r="H17" s="31"/>
    </row>
    <row r="18" spans="1:10" x14ac:dyDescent="0.25">
      <c r="A18" s="1" t="s">
        <v>19</v>
      </c>
      <c r="B18" s="42">
        <v>-17076319.530000001</v>
      </c>
      <c r="C18" s="22">
        <v>-5986941.0099999998</v>
      </c>
      <c r="D18" s="22">
        <v>0</v>
      </c>
      <c r="E18" s="22">
        <v>-2629573.0499999998</v>
      </c>
      <c r="F18" s="22">
        <v>-3511886.1100000003</v>
      </c>
      <c r="G18" s="22">
        <f t="shared" si="0"/>
        <v>-29204719.699999999</v>
      </c>
      <c r="H18" s="31"/>
    </row>
    <row r="19" spans="1:10" ht="16.5" thickBot="1" x14ac:dyDescent="0.3">
      <c r="A19" s="1" t="s">
        <v>1</v>
      </c>
      <c r="B19" s="29">
        <v>4131060.41</v>
      </c>
      <c r="C19" s="29">
        <v>1227125.5299999998</v>
      </c>
      <c r="D19" s="30">
        <v>0</v>
      </c>
      <c r="E19" s="29">
        <v>140171.09</v>
      </c>
      <c r="F19" s="29">
        <v>269294.41000000003</v>
      </c>
      <c r="G19" s="22">
        <f t="shared" si="0"/>
        <v>5767651.4399999995</v>
      </c>
      <c r="H19" s="31"/>
    </row>
    <row r="20" spans="1:10" s="17" customFormat="1" ht="16.5" thickTop="1" x14ac:dyDescent="0.25">
      <c r="A20" s="8" t="s">
        <v>18</v>
      </c>
      <c r="B20" s="20">
        <f t="shared" ref="B20:G20" si="1">SUM(B8,B12:B19)</f>
        <v>5215771098.4010019</v>
      </c>
      <c r="C20" s="20">
        <f t="shared" si="1"/>
        <v>343528629.70662045</v>
      </c>
      <c r="D20" s="20">
        <f t="shared" si="1"/>
        <v>1343534292.5573199</v>
      </c>
      <c r="E20" s="20">
        <f t="shared" si="1"/>
        <v>126144027.11524306</v>
      </c>
      <c r="F20" s="20">
        <f t="shared" si="1"/>
        <v>389370671.74296498</v>
      </c>
      <c r="G20" s="20">
        <f t="shared" si="1"/>
        <v>7418348719.5231543</v>
      </c>
      <c r="H20" s="19"/>
      <c r="I20" s="41"/>
    </row>
    <row r="21" spans="1:10" s="17" customFormat="1" x14ac:dyDescent="0.25">
      <c r="B21" s="19"/>
      <c r="C21" s="19"/>
      <c r="D21" s="19"/>
      <c r="E21" s="19"/>
      <c r="F21" s="19"/>
      <c r="G21" s="19"/>
      <c r="H21" s="19"/>
    </row>
    <row r="22" spans="1:10" hidden="1" outlineLevel="1" x14ac:dyDescent="0.25">
      <c r="A22" s="17" t="s">
        <v>11</v>
      </c>
      <c r="B22" s="25"/>
      <c r="C22" s="25"/>
      <c r="D22" s="25"/>
      <c r="E22" s="25"/>
      <c r="F22" s="25"/>
      <c r="G22" s="25"/>
      <c r="H22" s="25"/>
    </row>
    <row r="23" spans="1:10" hidden="1" outlineLevel="1" x14ac:dyDescent="0.25">
      <c r="B23" s="25"/>
      <c r="C23" s="25"/>
      <c r="D23" s="25"/>
      <c r="E23" s="25"/>
      <c r="F23" s="25"/>
      <c r="G23" s="25"/>
      <c r="H23" s="25"/>
    </row>
    <row r="24" spans="1:10" s="17" customFormat="1" hidden="1" outlineLevel="1" x14ac:dyDescent="0.25">
      <c r="A24" s="17" t="s">
        <v>10</v>
      </c>
      <c r="B24" s="25"/>
      <c r="C24" s="25"/>
      <c r="D24" s="25"/>
      <c r="E24" s="25"/>
      <c r="F24" s="25"/>
      <c r="G24" s="25"/>
      <c r="H24" s="25"/>
    </row>
    <row r="25" spans="1:10" s="17" customFormat="1" collapsed="1" x14ac:dyDescent="0.25">
      <c r="B25" s="35"/>
      <c r="C25" s="35"/>
      <c r="D25" s="35"/>
      <c r="E25" s="35"/>
      <c r="F25" s="35"/>
      <c r="G25" s="35"/>
      <c r="H25" s="35"/>
    </row>
    <row r="26" spans="1:10" x14ac:dyDescent="0.25">
      <c r="A26" s="24" t="s">
        <v>17</v>
      </c>
      <c r="B26" s="35"/>
      <c r="C26" s="35"/>
      <c r="D26" s="35"/>
      <c r="E26" s="35"/>
      <c r="F26" s="35"/>
      <c r="G26" s="35"/>
      <c r="H26" s="35"/>
    </row>
    <row r="27" spans="1:10" x14ac:dyDescent="0.25">
      <c r="A27" s="23" t="s">
        <v>8</v>
      </c>
      <c r="B27" s="33">
        <v>601559526.46000004</v>
      </c>
      <c r="C27" s="10">
        <v>1151151868.6500001</v>
      </c>
      <c r="D27" s="22">
        <v>0</v>
      </c>
      <c r="E27" s="10">
        <v>434859597.60000002</v>
      </c>
      <c r="F27" s="10">
        <v>62090662.380000003</v>
      </c>
      <c r="G27" s="32">
        <f t="shared" ref="G27:G34" si="2">SUM(B27:F27)</f>
        <v>2249661655.0900002</v>
      </c>
      <c r="H27" s="12"/>
      <c r="I27" s="40"/>
      <c r="J27" s="40"/>
    </row>
    <row r="28" spans="1:10" x14ac:dyDescent="0.25">
      <c r="A28" s="1" t="s">
        <v>7</v>
      </c>
      <c r="B28" s="29">
        <v>653108.58999999985</v>
      </c>
      <c r="C28" s="29">
        <v>1247502.1499999999</v>
      </c>
      <c r="D28" s="30">
        <v>0</v>
      </c>
      <c r="E28" s="29">
        <v>684614.03999999992</v>
      </c>
      <c r="F28" s="29">
        <v>67091.27</v>
      </c>
      <c r="G28" s="22">
        <f t="shared" si="2"/>
        <v>2652316.0499999998</v>
      </c>
      <c r="H28" s="31"/>
      <c r="I28" s="40"/>
      <c r="J28" s="40"/>
    </row>
    <row r="29" spans="1:10" x14ac:dyDescent="0.25">
      <c r="A29" s="1" t="s">
        <v>6</v>
      </c>
      <c r="B29" s="30">
        <v>0</v>
      </c>
      <c r="C29" s="29">
        <v>-206849585</v>
      </c>
      <c r="D29" s="29">
        <v>206849585</v>
      </c>
      <c r="E29" s="30">
        <v>0</v>
      </c>
      <c r="F29" s="30">
        <v>0</v>
      </c>
      <c r="G29" s="30">
        <f t="shared" si="2"/>
        <v>0</v>
      </c>
      <c r="H29" s="21"/>
      <c r="I29" s="40"/>
      <c r="J29" s="40"/>
    </row>
    <row r="30" spans="1:10" x14ac:dyDescent="0.25">
      <c r="A30" s="23" t="s">
        <v>5</v>
      </c>
      <c r="B30" s="30">
        <v>3378136.1100000003</v>
      </c>
      <c r="C30" s="29">
        <v>6466301.5399999991</v>
      </c>
      <c r="D30" s="30">
        <v>0</v>
      </c>
      <c r="E30" s="30">
        <v>2226784.2800000003</v>
      </c>
      <c r="F30" s="30">
        <v>348665.68999999994</v>
      </c>
      <c r="G30" s="22">
        <f t="shared" si="2"/>
        <v>12419887.619999999</v>
      </c>
      <c r="H30" s="31"/>
      <c r="I30" s="40"/>
      <c r="J30" s="40"/>
    </row>
    <row r="31" spans="1:10" x14ac:dyDescent="0.25">
      <c r="A31" s="23" t="s">
        <v>4</v>
      </c>
      <c r="B31" s="29">
        <v>-553280005.3900001</v>
      </c>
      <c r="C31" s="29">
        <v>-924443217.45000005</v>
      </c>
      <c r="D31" s="30">
        <v>0</v>
      </c>
      <c r="E31" s="29">
        <v>-378866987.77999997</v>
      </c>
      <c r="F31" s="29">
        <v>-60282528.18</v>
      </c>
      <c r="G31" s="22">
        <f t="shared" si="2"/>
        <v>-1916872738.8000002</v>
      </c>
      <c r="H31" s="31"/>
      <c r="I31" s="40"/>
      <c r="J31" s="40"/>
    </row>
    <row r="32" spans="1:10" x14ac:dyDescent="0.25">
      <c r="A32" s="1" t="s">
        <v>3</v>
      </c>
      <c r="B32" s="30">
        <v>0</v>
      </c>
      <c r="C32" s="31">
        <v>16191149</v>
      </c>
      <c r="D32" s="30">
        <v>0</v>
      </c>
      <c r="E32" s="31">
        <v>-24000000</v>
      </c>
      <c r="F32" s="30">
        <v>0</v>
      </c>
      <c r="G32" s="22">
        <f t="shared" si="2"/>
        <v>-7808851</v>
      </c>
      <c r="H32" s="31"/>
      <c r="I32" s="40"/>
      <c r="J32" s="40"/>
    </row>
    <row r="33" spans="1:10" x14ac:dyDescent="0.25">
      <c r="A33" s="23" t="s">
        <v>2</v>
      </c>
      <c r="B33" s="29">
        <v>-16440495.310000001</v>
      </c>
      <c r="C33" s="30">
        <v>-5201022.7699999996</v>
      </c>
      <c r="D33" s="30">
        <v>0</v>
      </c>
      <c r="E33" s="30">
        <v>-8809265.8699999992</v>
      </c>
      <c r="F33" s="30">
        <v>-3794079.46</v>
      </c>
      <c r="G33" s="22">
        <f t="shared" si="2"/>
        <v>-34244863.409999996</v>
      </c>
      <c r="H33" s="31"/>
      <c r="I33" s="40"/>
      <c r="J33" s="40"/>
    </row>
    <row r="34" spans="1:10" ht="16.5" thickBot="1" x14ac:dyDescent="0.3">
      <c r="A34" s="23" t="s">
        <v>1</v>
      </c>
      <c r="B34" s="29">
        <v>4229573.17</v>
      </c>
      <c r="C34" s="29">
        <v>1303913.26</v>
      </c>
      <c r="D34" s="30">
        <v>0</v>
      </c>
      <c r="E34" s="29">
        <v>96834.06</v>
      </c>
      <c r="F34" s="29">
        <v>295925.24</v>
      </c>
      <c r="G34" s="22">
        <f t="shared" si="2"/>
        <v>5926245.7299999995</v>
      </c>
      <c r="H34" s="31"/>
      <c r="I34" s="40"/>
      <c r="J34" s="40"/>
    </row>
    <row r="35" spans="1:10" s="17" customFormat="1" ht="16.5" thickTop="1" x14ac:dyDescent="0.25">
      <c r="A35" s="8" t="s">
        <v>16</v>
      </c>
      <c r="B35" s="20">
        <f t="shared" ref="B35:G35" si="3">SUM(B20,B27:B34)</f>
        <v>5255870942.0310011</v>
      </c>
      <c r="C35" s="20">
        <f t="shared" si="3"/>
        <v>383395539.08662057</v>
      </c>
      <c r="D35" s="20">
        <f t="shared" si="3"/>
        <v>1550383877.5573199</v>
      </c>
      <c r="E35" s="20">
        <f t="shared" si="3"/>
        <v>152335603.44524306</v>
      </c>
      <c r="F35" s="20">
        <f t="shared" si="3"/>
        <v>388096408.68296498</v>
      </c>
      <c r="G35" s="20">
        <f t="shared" si="3"/>
        <v>7730082370.8031549</v>
      </c>
      <c r="H35" s="19"/>
      <c r="I35" s="27"/>
    </row>
    <row r="36" spans="1:10" s="17" customFormat="1" x14ac:dyDescent="0.25">
      <c r="B36" s="19"/>
      <c r="C36" s="19"/>
      <c r="D36" s="19"/>
      <c r="E36" s="19"/>
      <c r="F36" s="19"/>
      <c r="G36" s="19"/>
      <c r="H36" s="19"/>
      <c r="I36" s="39"/>
    </row>
    <row r="37" spans="1:10" hidden="1" outlineLevel="1" x14ac:dyDescent="0.25">
      <c r="A37" s="17" t="s">
        <v>11</v>
      </c>
      <c r="B37" s="12">
        <v>558555391.35645545</v>
      </c>
      <c r="C37" s="12">
        <v>1094002470.5191791</v>
      </c>
      <c r="D37" s="12">
        <v>0</v>
      </c>
      <c r="E37" s="12">
        <v>362670761.19947582</v>
      </c>
      <c r="F37" s="12">
        <v>22111895.374889553</v>
      </c>
      <c r="G37" s="12">
        <v>2037340518.45</v>
      </c>
      <c r="H37" s="12"/>
    </row>
    <row r="38" spans="1:10" hidden="1" outlineLevel="1" x14ac:dyDescent="0.25">
      <c r="B38" s="25"/>
      <c r="C38" s="25"/>
      <c r="D38" s="25"/>
      <c r="E38" s="25"/>
      <c r="F38" s="25"/>
      <c r="G38" s="25"/>
      <c r="H38" s="25"/>
    </row>
    <row r="39" spans="1:10" s="17" customFormat="1" hidden="1" outlineLevel="1" x14ac:dyDescent="0.25">
      <c r="A39" s="17" t="s">
        <v>10</v>
      </c>
      <c r="B39" s="12">
        <v>2588606.7654305203</v>
      </c>
      <c r="C39" s="12">
        <v>-2373980.8360310202</v>
      </c>
      <c r="D39" s="12">
        <v>0</v>
      </c>
      <c r="E39" s="12">
        <v>-1019392.18006859</v>
      </c>
      <c r="F39" s="12">
        <v>991216.60066909553</v>
      </c>
      <c r="G39" s="12">
        <v>186450.35000000568</v>
      </c>
      <c r="H39" s="12"/>
    </row>
    <row r="40" spans="1:10" collapsed="1" x14ac:dyDescent="0.25">
      <c r="B40" s="38"/>
      <c r="C40" s="38"/>
      <c r="D40" s="38"/>
      <c r="E40" s="38"/>
      <c r="F40" s="38"/>
      <c r="G40" s="38"/>
      <c r="H40" s="38"/>
    </row>
    <row r="41" spans="1:10" x14ac:dyDescent="0.25">
      <c r="A41" s="24" t="s">
        <v>15</v>
      </c>
      <c r="B41" s="38"/>
      <c r="C41" s="38"/>
      <c r="D41" s="38"/>
      <c r="E41" s="38"/>
      <c r="F41" s="38"/>
      <c r="G41" s="38"/>
      <c r="H41" s="38"/>
    </row>
    <row r="42" spans="1:10" x14ac:dyDescent="0.25">
      <c r="A42" s="23" t="s">
        <v>8</v>
      </c>
      <c r="B42" s="33">
        <v>595635365.84000003</v>
      </c>
      <c r="C42" s="33">
        <v>1127880284.8400002</v>
      </c>
      <c r="D42" s="22">
        <v>0</v>
      </c>
      <c r="E42" s="33">
        <v>374559283.18000001</v>
      </c>
      <c r="F42" s="33">
        <v>59197587.869999997</v>
      </c>
      <c r="G42" s="32">
        <f t="shared" ref="G42:G49" si="4">SUM(B42:F42)</f>
        <v>2157272521.7300005</v>
      </c>
      <c r="H42" s="12"/>
      <c r="I42" s="27"/>
    </row>
    <row r="43" spans="1:10" x14ac:dyDescent="0.25">
      <c r="A43" s="1" t="s">
        <v>7</v>
      </c>
      <c r="B43" s="29">
        <v>1045972.85</v>
      </c>
      <c r="C43" s="29">
        <v>1970620.97</v>
      </c>
      <c r="D43" s="22">
        <v>0</v>
      </c>
      <c r="E43" s="29">
        <v>879253.32000000007</v>
      </c>
      <c r="F43" s="29">
        <v>103696.95</v>
      </c>
      <c r="G43" s="22">
        <f t="shared" si="4"/>
        <v>3999544.09</v>
      </c>
      <c r="H43" s="12"/>
      <c r="I43" s="27"/>
    </row>
    <row r="44" spans="1:10" x14ac:dyDescent="0.25">
      <c r="A44" s="1" t="s">
        <v>6</v>
      </c>
      <c r="B44" s="22">
        <v>0</v>
      </c>
      <c r="C44" s="22">
        <v>-177881243.38999999</v>
      </c>
      <c r="D44" s="22">
        <v>177881243.38999999</v>
      </c>
      <c r="E44" s="22">
        <v>0</v>
      </c>
      <c r="F44" s="22">
        <v>0</v>
      </c>
      <c r="G44" s="22">
        <f t="shared" si="4"/>
        <v>0</v>
      </c>
      <c r="H44" s="12"/>
      <c r="I44" s="27"/>
    </row>
    <row r="45" spans="1:10" x14ac:dyDescent="0.25">
      <c r="A45" s="23" t="s">
        <v>5</v>
      </c>
      <c r="B45" s="30">
        <v>-1109645.6795999995</v>
      </c>
      <c r="C45" s="22">
        <v>-2093249.7000000002</v>
      </c>
      <c r="D45" s="22">
        <v>0</v>
      </c>
      <c r="E45" s="30">
        <v>-927930.55999999994</v>
      </c>
      <c r="F45" s="30">
        <v>-110376.91</v>
      </c>
      <c r="G45" s="22">
        <f t="shared" si="4"/>
        <v>-4241202.8495999994</v>
      </c>
      <c r="H45" s="12"/>
      <c r="I45" s="27"/>
    </row>
    <row r="46" spans="1:10" x14ac:dyDescent="0.25">
      <c r="A46" s="23" t="s">
        <v>4</v>
      </c>
      <c r="B46" s="29">
        <v>-632576726.27039993</v>
      </c>
      <c r="C46" s="29">
        <v>-960008107.87000012</v>
      </c>
      <c r="D46" s="22"/>
      <c r="E46" s="29">
        <v>-399296834.19999993</v>
      </c>
      <c r="F46" s="29">
        <v>-47564399.32</v>
      </c>
      <c r="G46" s="22">
        <f t="shared" si="4"/>
        <v>-2039446067.6603997</v>
      </c>
      <c r="H46" s="12"/>
      <c r="I46" s="27"/>
    </row>
    <row r="47" spans="1:10" x14ac:dyDescent="0.25">
      <c r="A47" s="1" t="s">
        <v>3</v>
      </c>
      <c r="B47" s="30">
        <v>-1397610.55</v>
      </c>
      <c r="C47" s="31">
        <v>-24708652</v>
      </c>
      <c r="D47" s="22">
        <v>0</v>
      </c>
      <c r="E47" s="31">
        <v>-7604141</v>
      </c>
      <c r="F47" s="22">
        <v>0</v>
      </c>
      <c r="G47" s="22">
        <f t="shared" si="4"/>
        <v>-33710403.549999997</v>
      </c>
      <c r="H47" s="12"/>
      <c r="I47" s="27"/>
    </row>
    <row r="48" spans="1:10" x14ac:dyDescent="0.25">
      <c r="A48" s="23" t="s">
        <v>2</v>
      </c>
      <c r="B48" s="29">
        <v>-16392542.040000001</v>
      </c>
      <c r="C48" s="30">
        <v>-5524516.1600000001</v>
      </c>
      <c r="D48" s="22">
        <v>0</v>
      </c>
      <c r="E48" s="30">
        <v>-4049624.67</v>
      </c>
      <c r="F48" s="30">
        <v>-2426698.08</v>
      </c>
      <c r="G48" s="22">
        <f t="shared" si="4"/>
        <v>-28393380.950000003</v>
      </c>
      <c r="H48" s="12"/>
      <c r="I48" s="27"/>
    </row>
    <row r="49" spans="1:30" ht="16.5" thickBot="1" x14ac:dyDescent="0.3">
      <c r="A49" s="23" t="s">
        <v>1</v>
      </c>
      <c r="B49" s="29">
        <v>5051957.1800000006</v>
      </c>
      <c r="C49" s="29">
        <v>1541203.56</v>
      </c>
      <c r="D49" s="22">
        <v>0</v>
      </c>
      <c r="E49" s="29">
        <v>109573.01999999999</v>
      </c>
      <c r="F49" s="29">
        <v>361219.54000000004</v>
      </c>
      <c r="G49" s="22">
        <f t="shared" si="4"/>
        <v>7063953.2999999998</v>
      </c>
      <c r="H49" s="12"/>
      <c r="I49" s="2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17" customFormat="1" ht="16.5" thickTop="1" x14ac:dyDescent="0.25">
      <c r="A50" s="8" t="s">
        <v>14</v>
      </c>
      <c r="B50" s="20">
        <f t="shared" ref="B50:G50" si="5">SUM(B35,B42:B49)</f>
        <v>5206127713.361002</v>
      </c>
      <c r="C50" s="20">
        <f t="shared" si="5"/>
        <v>344571879.33662069</v>
      </c>
      <c r="D50" s="20">
        <f t="shared" si="5"/>
        <v>1728265120.94732</v>
      </c>
      <c r="E50" s="20">
        <f t="shared" si="5"/>
        <v>116005182.53524312</v>
      </c>
      <c r="F50" s="20">
        <f t="shared" si="5"/>
        <v>397657438.73296499</v>
      </c>
      <c r="G50" s="20">
        <f t="shared" si="5"/>
        <v>7792627334.9131565</v>
      </c>
      <c r="H50" s="19"/>
      <c r="I50" s="27"/>
    </row>
    <row r="51" spans="1:30" x14ac:dyDescent="0.25">
      <c r="B51" s="15"/>
      <c r="C51" s="15"/>
      <c r="D51" s="15"/>
      <c r="E51" s="15"/>
      <c r="F51" s="15"/>
      <c r="G51" s="15"/>
      <c r="H51" s="19"/>
    </row>
    <row r="52" spans="1:30" hidden="1" outlineLevel="1" x14ac:dyDescent="0.25">
      <c r="A52" s="17" t="s">
        <v>11</v>
      </c>
      <c r="B52" s="10"/>
      <c r="C52" s="10"/>
      <c r="D52" s="10"/>
      <c r="E52" s="10"/>
      <c r="F52" s="10"/>
      <c r="G52" s="10"/>
      <c r="H52" s="12"/>
    </row>
    <row r="53" spans="1:30" hidden="1" outlineLevel="1" x14ac:dyDescent="0.25">
      <c r="B53" s="26"/>
      <c r="C53" s="26"/>
      <c r="D53" s="26"/>
      <c r="E53" s="26"/>
      <c r="F53" s="26"/>
      <c r="G53" s="26"/>
      <c r="H53" s="25"/>
    </row>
    <row r="54" spans="1:30" hidden="1" outlineLevel="1" x14ac:dyDescent="0.25">
      <c r="A54" s="17" t="s">
        <v>10</v>
      </c>
      <c r="B54" s="10"/>
      <c r="C54" s="10"/>
      <c r="D54" s="10"/>
      <c r="E54" s="10"/>
      <c r="F54" s="10"/>
      <c r="G54" s="10"/>
      <c r="H54" s="12"/>
    </row>
    <row r="55" spans="1:30" collapsed="1" x14ac:dyDescent="0.25">
      <c r="A55" s="17"/>
      <c r="B55" s="36"/>
      <c r="C55" s="36"/>
      <c r="D55" s="36"/>
      <c r="E55" s="36"/>
      <c r="F55" s="36"/>
      <c r="G55" s="36"/>
      <c r="H55" s="35"/>
    </row>
    <row r="56" spans="1:30" x14ac:dyDescent="0.25">
      <c r="A56" s="24" t="s">
        <v>13</v>
      </c>
      <c r="B56" s="34"/>
      <c r="C56" s="34"/>
      <c r="D56" s="34"/>
      <c r="E56" s="34"/>
      <c r="F56" s="34"/>
      <c r="G56" s="34"/>
      <c r="H56" s="27"/>
    </row>
    <row r="57" spans="1:30" x14ac:dyDescent="0.25">
      <c r="A57" s="23" t="s">
        <v>8</v>
      </c>
      <c r="B57" s="33">
        <v>593261117.13</v>
      </c>
      <c r="C57" s="33">
        <v>1115614435.55</v>
      </c>
      <c r="D57" s="22">
        <v>0</v>
      </c>
      <c r="E57" s="33">
        <v>379678720.06</v>
      </c>
      <c r="F57" s="33">
        <v>60164148.240000002</v>
      </c>
      <c r="G57" s="32">
        <f t="shared" ref="G57:G64" si="6">SUM(B57:F57)</f>
        <v>2148718420.9799995</v>
      </c>
      <c r="H57" s="12"/>
      <c r="I57" s="27"/>
    </row>
    <row r="58" spans="1:30" x14ac:dyDescent="0.25">
      <c r="A58" s="1" t="s">
        <v>7</v>
      </c>
      <c r="B58" s="29">
        <v>753973.20999999985</v>
      </c>
      <c r="C58" s="29">
        <v>1416920.8099999998</v>
      </c>
      <c r="D58" s="22">
        <v>0</v>
      </c>
      <c r="E58" s="22">
        <v>712267.81</v>
      </c>
      <c r="F58" s="22">
        <v>76808.820000000007</v>
      </c>
      <c r="G58" s="22">
        <f t="shared" si="6"/>
        <v>2959970.6499999994</v>
      </c>
      <c r="H58" s="12"/>
      <c r="I58" s="27"/>
    </row>
    <row r="59" spans="1:30" x14ac:dyDescent="0.25">
      <c r="A59" s="1" t="s">
        <v>6</v>
      </c>
      <c r="B59" s="22">
        <v>0</v>
      </c>
      <c r="C59" s="29">
        <v>-203435768.18000001</v>
      </c>
      <c r="D59" s="22">
        <v>203435768.18000001</v>
      </c>
      <c r="E59" s="22">
        <v>0</v>
      </c>
      <c r="F59" s="22">
        <v>0</v>
      </c>
      <c r="G59" s="22">
        <f t="shared" si="6"/>
        <v>0</v>
      </c>
      <c r="H59" s="12"/>
      <c r="I59" s="27"/>
    </row>
    <row r="60" spans="1:30" x14ac:dyDescent="0.25">
      <c r="A60" s="23" t="s">
        <v>5</v>
      </c>
      <c r="B60" s="30">
        <v>-1511116.53</v>
      </c>
      <c r="C60" s="29">
        <v>-2472165.25</v>
      </c>
      <c r="D60" s="22">
        <v>0</v>
      </c>
      <c r="E60" s="30">
        <v>-1196688.5899999999</v>
      </c>
      <c r="F60" s="30">
        <v>-153567.16999999998</v>
      </c>
      <c r="G60" s="22">
        <f t="shared" si="6"/>
        <v>-5333537.54</v>
      </c>
      <c r="H60" s="12"/>
      <c r="I60" s="27"/>
    </row>
    <row r="61" spans="1:30" x14ac:dyDescent="0.25">
      <c r="A61" s="23" t="s">
        <v>4</v>
      </c>
      <c r="B61" s="29">
        <v>-614362024.40999997</v>
      </c>
      <c r="C61" s="29">
        <v>-926226489.27999997</v>
      </c>
      <c r="D61" s="22">
        <v>0</v>
      </c>
      <c r="E61" s="29">
        <v>-436291459.90999997</v>
      </c>
      <c r="F61" s="29">
        <v>-44254826.269999996</v>
      </c>
      <c r="G61" s="22">
        <f t="shared" si="6"/>
        <v>-2021134799.8699999</v>
      </c>
      <c r="H61" s="12"/>
      <c r="I61" s="27"/>
    </row>
    <row r="62" spans="1:30" x14ac:dyDescent="0.25">
      <c r="A62" s="1" t="s">
        <v>3</v>
      </c>
      <c r="B62" s="30">
        <v>-678501.27999999991</v>
      </c>
      <c r="C62" s="31">
        <v>26707235</v>
      </c>
      <c r="D62" s="22">
        <v>0</v>
      </c>
      <c r="E62" s="31">
        <v>31604141</v>
      </c>
      <c r="F62" s="31">
        <v>0</v>
      </c>
      <c r="G62" s="22">
        <f t="shared" si="6"/>
        <v>57632874.719999999</v>
      </c>
      <c r="H62" s="12"/>
      <c r="I62" s="27"/>
    </row>
    <row r="63" spans="1:30" x14ac:dyDescent="0.25">
      <c r="A63" s="23" t="s">
        <v>2</v>
      </c>
      <c r="B63" s="29">
        <v>-16262997.84</v>
      </c>
      <c r="C63" s="30">
        <v>-5095069.25</v>
      </c>
      <c r="D63" s="22">
        <v>0</v>
      </c>
      <c r="E63" s="30">
        <v>-3331420.67</v>
      </c>
      <c r="F63" s="30">
        <v>-2579849.75</v>
      </c>
      <c r="G63" s="22">
        <f t="shared" si="6"/>
        <v>-27269337.509999998</v>
      </c>
      <c r="H63" s="12"/>
      <c r="I63" s="27"/>
    </row>
    <row r="64" spans="1:30" ht="16.5" thickBot="1" x14ac:dyDescent="0.3">
      <c r="A64" s="23" t="s">
        <v>1</v>
      </c>
      <c r="B64" s="29">
        <v>5994678.3700000001</v>
      </c>
      <c r="C64" s="29">
        <v>2045752.2</v>
      </c>
      <c r="D64" s="22">
        <v>0</v>
      </c>
      <c r="E64" s="29">
        <v>185647.99</v>
      </c>
      <c r="F64" s="29">
        <v>425045.68</v>
      </c>
      <c r="G64" s="22">
        <f t="shared" si="6"/>
        <v>8651124.2400000002</v>
      </c>
      <c r="H64" s="12"/>
      <c r="I64" s="27"/>
      <c r="J64" s="28"/>
    </row>
    <row r="65" spans="1:9" s="17" customFormat="1" ht="16.5" thickTop="1" x14ac:dyDescent="0.25">
      <c r="A65" s="8" t="s">
        <v>12</v>
      </c>
      <c r="B65" s="20">
        <f t="shared" ref="B65:G65" si="7">SUM(B50,B57:B64)</f>
        <v>5173322842.0110025</v>
      </c>
      <c r="C65" s="20">
        <f t="shared" si="7"/>
        <v>353126730.93662041</v>
      </c>
      <c r="D65" s="20">
        <f t="shared" si="7"/>
        <v>1931700889.1273201</v>
      </c>
      <c r="E65" s="20">
        <f t="shared" si="7"/>
        <v>87366390.225243151</v>
      </c>
      <c r="F65" s="20">
        <f t="shared" si="7"/>
        <v>411335198.282965</v>
      </c>
      <c r="G65" s="20">
        <f t="shared" si="7"/>
        <v>7956852050.5831547</v>
      </c>
      <c r="H65" s="19"/>
      <c r="I65" s="27"/>
    </row>
    <row r="66" spans="1:9" s="17" customFormat="1" x14ac:dyDescent="0.25">
      <c r="A66" s="1"/>
      <c r="B66" s="15"/>
      <c r="C66" s="15"/>
      <c r="D66" s="15"/>
      <c r="E66" s="15"/>
      <c r="F66" s="15"/>
      <c r="G66" s="15"/>
      <c r="H66" s="19"/>
    </row>
    <row r="67" spans="1:9" hidden="1" outlineLevel="1" x14ac:dyDescent="0.25">
      <c r="A67" s="17" t="s">
        <v>11</v>
      </c>
      <c r="B67" s="10">
        <v>4132804.84</v>
      </c>
      <c r="C67" s="10">
        <v>1131841.83</v>
      </c>
      <c r="D67" s="10">
        <v>0</v>
      </c>
      <c r="E67" s="10">
        <v>211803.18</v>
      </c>
      <c r="F67" s="10">
        <v>276434.46999999997</v>
      </c>
      <c r="G67" s="10"/>
      <c r="H67" s="12"/>
    </row>
    <row r="68" spans="1:9" hidden="1" outlineLevel="1" x14ac:dyDescent="0.25"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/>
      <c r="H68" s="25"/>
    </row>
    <row r="69" spans="1:9" hidden="1" outlineLevel="1" x14ac:dyDescent="0.25">
      <c r="A69" s="17" t="s">
        <v>10</v>
      </c>
      <c r="B69" s="10"/>
      <c r="C69" s="10"/>
      <c r="D69" s="10"/>
      <c r="E69" s="10"/>
      <c r="F69" s="10"/>
      <c r="G69" s="10"/>
      <c r="H69" s="12"/>
    </row>
    <row r="70" spans="1:9" collapsed="1" x14ac:dyDescent="0.25">
      <c r="B70" s="10"/>
      <c r="C70" s="10"/>
      <c r="D70" s="10"/>
      <c r="E70" s="10"/>
      <c r="F70" s="10"/>
      <c r="G70" s="10"/>
      <c r="H70" s="12"/>
    </row>
    <row r="71" spans="1:9" x14ac:dyDescent="0.25">
      <c r="A71" s="24" t="s">
        <v>9</v>
      </c>
      <c r="B71" s="10"/>
      <c r="C71" s="10"/>
      <c r="D71" s="10"/>
      <c r="E71" s="10"/>
      <c r="F71" s="10"/>
      <c r="G71" s="10"/>
      <c r="H71" s="12"/>
    </row>
    <row r="72" spans="1:9" x14ac:dyDescent="0.25">
      <c r="A72" s="23" t="s">
        <v>8</v>
      </c>
      <c r="B72" s="10">
        <f t="shared" ref="B72:C76" si="8">SUM(B27,B12,B42,B57)</f>
        <v>2376564723.7900004</v>
      </c>
      <c r="C72" s="10">
        <f t="shared" si="8"/>
        <v>4527262079.46</v>
      </c>
      <c r="D72" s="22">
        <v>0</v>
      </c>
      <c r="E72" s="10">
        <f t="shared" ref="E72:E79" si="9">SUM(E27,E12,E42,E57)</f>
        <v>1672920163.02</v>
      </c>
      <c r="F72" s="10">
        <f>SUM(F27,F12,F57,F42)</f>
        <v>241873643.04000002</v>
      </c>
      <c r="G72" s="10">
        <f t="shared" ref="G72:G79" si="10">SUM(G27,G12,G42,G57)</f>
        <v>8818620609.3100014</v>
      </c>
      <c r="H72" s="12"/>
    </row>
    <row r="73" spans="1:9" x14ac:dyDescent="0.25">
      <c r="A73" s="1" t="s">
        <v>7</v>
      </c>
      <c r="B73" s="22">
        <f t="shared" si="8"/>
        <v>3261624.84</v>
      </c>
      <c r="C73" s="22">
        <f t="shared" si="8"/>
        <v>6202742.7499999991</v>
      </c>
      <c r="D73" s="22">
        <f>SUM(D28,D13,D43,D58)</f>
        <v>0</v>
      </c>
      <c r="E73" s="22">
        <f t="shared" si="9"/>
        <v>3114865.11</v>
      </c>
      <c r="F73" s="22">
        <f>SUM(F28,F13,F43,F58)</f>
        <v>329164.69</v>
      </c>
      <c r="G73" s="22">
        <f t="shared" si="10"/>
        <v>12908397.389999997</v>
      </c>
      <c r="H73" s="21"/>
    </row>
    <row r="74" spans="1:9" x14ac:dyDescent="0.25">
      <c r="A74" s="1" t="s">
        <v>6</v>
      </c>
      <c r="B74" s="22">
        <f t="shared" si="8"/>
        <v>0</v>
      </c>
      <c r="C74" s="22">
        <f t="shared" si="8"/>
        <v>-746096165.37000012</v>
      </c>
      <c r="D74" s="22">
        <f>SUM(D29,D14,D44,D59)</f>
        <v>746096165.37000012</v>
      </c>
      <c r="E74" s="22">
        <f t="shared" si="9"/>
        <v>0</v>
      </c>
      <c r="F74" s="22"/>
      <c r="G74" s="22">
        <f t="shared" si="10"/>
        <v>0</v>
      </c>
      <c r="H74" s="21"/>
    </row>
    <row r="75" spans="1:9" x14ac:dyDescent="0.25">
      <c r="A75" s="23" t="s">
        <v>5</v>
      </c>
      <c r="B75" s="22">
        <f t="shared" si="8"/>
        <v>-324367.30959999911</v>
      </c>
      <c r="C75" s="22">
        <f t="shared" si="8"/>
        <v>-192526.55000000075</v>
      </c>
      <c r="D75" s="22">
        <f>SUM(D30,D15,D45)</f>
        <v>0</v>
      </c>
      <c r="E75" s="22">
        <f t="shared" si="9"/>
        <v>-1027455.0299999994</v>
      </c>
      <c r="F75" s="22">
        <f>SUM(F30,F15,F45,F60)</f>
        <v>-27131.560000000027</v>
      </c>
      <c r="G75" s="22">
        <f t="shared" si="10"/>
        <v>-1571480.4495999999</v>
      </c>
      <c r="H75" s="21"/>
      <c r="I75" s="18"/>
    </row>
    <row r="76" spans="1:9" x14ac:dyDescent="0.25">
      <c r="A76" s="23" t="s">
        <v>4</v>
      </c>
      <c r="B76" s="22">
        <f t="shared" si="8"/>
        <v>-2274278770.6403999</v>
      </c>
      <c r="C76" s="22">
        <f t="shared" si="8"/>
        <v>-3776631649.3199997</v>
      </c>
      <c r="D76" s="22">
        <f>SUM(D31,D16,D46,D61)</f>
        <v>0</v>
      </c>
      <c r="E76" s="22">
        <f t="shared" si="9"/>
        <v>-1658802594.4299998</v>
      </c>
      <c r="F76" s="22">
        <f>SUM(F31,F16,F46,F61)</f>
        <v>-192506274.76999998</v>
      </c>
      <c r="G76" s="22">
        <f t="shared" si="10"/>
        <v>-7902219289.1603994</v>
      </c>
      <c r="H76" s="21"/>
      <c r="I76" s="18"/>
    </row>
    <row r="77" spans="1:9" x14ac:dyDescent="0.25">
      <c r="A77" s="1" t="s">
        <v>3</v>
      </c>
      <c r="B77" s="22">
        <f>SUM(B32,B17,B47)</f>
        <v>-1397610.55</v>
      </c>
      <c r="C77" s="22">
        <f>SUM(C32,C17,C47,C62)</f>
        <v>104430325.97000003</v>
      </c>
      <c r="D77" s="22">
        <f>SUM(D32,D17,D47,D62)</f>
        <v>0</v>
      </c>
      <c r="E77" s="22">
        <f t="shared" si="9"/>
        <v>26315388</v>
      </c>
      <c r="F77" s="22">
        <f>SUM(F32,F17,F47)</f>
        <v>0</v>
      </c>
      <c r="G77" s="22">
        <f t="shared" si="10"/>
        <v>128669602.14000003</v>
      </c>
      <c r="H77" s="21"/>
      <c r="I77" s="18"/>
    </row>
    <row r="78" spans="1:9" x14ac:dyDescent="0.25">
      <c r="A78" s="23" t="s">
        <v>2</v>
      </c>
      <c r="B78" s="22">
        <f>SUM(B33,B18,B48,B63)</f>
        <v>-66172354.719999999</v>
      </c>
      <c r="C78" s="22">
        <f>SUM(C33,C18,C48,C63)</f>
        <v>-21807549.189999998</v>
      </c>
      <c r="D78" s="22">
        <f>SUM(D33,D18,D48)</f>
        <v>0</v>
      </c>
      <c r="E78" s="22">
        <f t="shared" si="9"/>
        <v>-18819884.259999998</v>
      </c>
      <c r="F78" s="22">
        <f>SUM(F33,F18,F48,F63)</f>
        <v>-12312513.4</v>
      </c>
      <c r="G78" s="22">
        <f t="shared" si="10"/>
        <v>-119112301.56999999</v>
      </c>
      <c r="H78" s="21"/>
      <c r="I78" s="18"/>
    </row>
    <row r="79" spans="1:9" ht="16.5" thickBot="1" x14ac:dyDescent="0.3">
      <c r="A79" s="23" t="s">
        <v>1</v>
      </c>
      <c r="B79" s="22">
        <f>SUM(B34,B19,B49,B64)</f>
        <v>19407269.130000003</v>
      </c>
      <c r="C79" s="22">
        <f>SUM(C34,C19,C49,C64)</f>
        <v>6117994.5499999998</v>
      </c>
      <c r="D79" s="22">
        <f>SUM(D34,D19,D49)</f>
        <v>0</v>
      </c>
      <c r="E79" s="22">
        <f t="shared" si="9"/>
        <v>532226.15999999992</v>
      </c>
      <c r="F79" s="22">
        <f>SUM(F34,F19,F49,F64)</f>
        <v>1351484.87</v>
      </c>
      <c r="G79" s="22">
        <f t="shared" si="10"/>
        <v>27408974.710000001</v>
      </c>
      <c r="H79" s="21"/>
      <c r="I79" s="18"/>
    </row>
    <row r="80" spans="1:9" s="17" customFormat="1" ht="16.5" thickTop="1" x14ac:dyDescent="0.25">
      <c r="A80" s="8" t="s">
        <v>0</v>
      </c>
      <c r="B80" s="20">
        <f t="shared" ref="B80:G80" si="11">SUM(B72:B79,B8)</f>
        <v>5174001343.2910032</v>
      </c>
      <c r="C80" s="20">
        <f t="shared" si="11"/>
        <v>353126730.93662077</v>
      </c>
      <c r="D80" s="20">
        <f t="shared" si="11"/>
        <v>1931700889.1273201</v>
      </c>
      <c r="E80" s="20">
        <f t="shared" si="11"/>
        <v>87366390.225243106</v>
      </c>
      <c r="F80" s="20">
        <f t="shared" si="11"/>
        <v>411335198.28296506</v>
      </c>
      <c r="G80" s="20">
        <f t="shared" si="11"/>
        <v>7956852050.5831547</v>
      </c>
      <c r="H80" s="19"/>
      <c r="I80" s="18"/>
    </row>
    <row r="81" spans="1:11" x14ac:dyDescent="0.25">
      <c r="B81" s="16"/>
      <c r="C81" s="16"/>
      <c r="D81" s="16"/>
      <c r="E81" s="16"/>
      <c r="F81" s="16"/>
      <c r="G81" s="16"/>
      <c r="H81" s="15"/>
      <c r="I81" s="15"/>
      <c r="J81" s="15"/>
      <c r="K81" s="15"/>
    </row>
    <row r="82" spans="1:11" x14ac:dyDescent="0.25">
      <c r="A82" s="4"/>
      <c r="B82" s="14"/>
      <c r="C82" s="14"/>
      <c r="D82" s="14"/>
      <c r="E82" s="14"/>
      <c r="F82" s="14"/>
      <c r="G82" s="14"/>
      <c r="H82" s="13"/>
    </row>
    <row r="83" spans="1:11" x14ac:dyDescent="0.25">
      <c r="B83" s="10"/>
      <c r="C83" s="10"/>
      <c r="D83" s="12"/>
      <c r="E83" s="10"/>
      <c r="F83" s="10"/>
      <c r="G83" s="10"/>
      <c r="H83" s="9"/>
    </row>
    <row r="84" spans="1:11" x14ac:dyDescent="0.25">
      <c r="A84" s="6"/>
      <c r="B84" s="11"/>
      <c r="C84" s="11"/>
      <c r="D84" s="11"/>
      <c r="E84" s="11"/>
      <c r="F84" s="11"/>
      <c r="G84" s="11"/>
      <c r="H84" s="11"/>
    </row>
    <row r="85" spans="1:11" x14ac:dyDescent="0.25">
      <c r="A85" s="6"/>
      <c r="B85" s="10"/>
      <c r="C85" s="10"/>
      <c r="D85" s="10"/>
      <c r="E85" s="10"/>
      <c r="F85" s="10"/>
      <c r="G85" s="10"/>
      <c r="H85" s="9"/>
    </row>
    <row r="86" spans="1:11" x14ac:dyDescent="0.25">
      <c r="A86" s="6"/>
      <c r="B86" s="5"/>
      <c r="C86" s="5"/>
      <c r="D86" s="5"/>
      <c r="E86" s="5"/>
      <c r="F86" s="5"/>
      <c r="G86" s="5"/>
      <c r="H86" s="5"/>
    </row>
    <row r="87" spans="1:11" x14ac:dyDescent="0.25">
      <c r="A87" s="8"/>
      <c r="B87" s="5"/>
      <c r="C87" s="5"/>
      <c r="D87" s="5"/>
      <c r="E87" s="5"/>
      <c r="F87" s="5"/>
      <c r="G87" s="5"/>
      <c r="H87" s="5"/>
    </row>
    <row r="88" spans="1:11" x14ac:dyDescent="0.25">
      <c r="A88" s="6"/>
      <c r="B88" s="5"/>
      <c r="C88" s="5"/>
      <c r="D88" s="5"/>
      <c r="E88" s="5"/>
      <c r="F88" s="5"/>
      <c r="G88" s="5"/>
      <c r="H88" s="5"/>
    </row>
    <row r="89" spans="1:11" x14ac:dyDescent="0.25">
      <c r="A89" s="6"/>
      <c r="B89" s="5"/>
      <c r="C89" s="5"/>
      <c r="D89" s="5"/>
      <c r="E89" s="5"/>
      <c r="F89" s="5"/>
      <c r="G89" s="5"/>
      <c r="H89" s="5"/>
    </row>
    <row r="90" spans="1:11" x14ac:dyDescent="0.25">
      <c r="A90" s="6"/>
      <c r="B90" s="5"/>
      <c r="C90" s="5"/>
      <c r="D90" s="5"/>
      <c r="E90" s="5"/>
      <c r="F90" s="5"/>
      <c r="G90" s="5"/>
      <c r="H90" s="5"/>
    </row>
    <row r="91" spans="1:11" x14ac:dyDescent="0.25">
      <c r="A91" s="6"/>
      <c r="B91" s="5"/>
      <c r="C91" s="5"/>
      <c r="D91" s="5"/>
      <c r="E91" s="5"/>
      <c r="F91" s="5"/>
      <c r="G91" s="5"/>
      <c r="H91" s="5"/>
    </row>
    <row r="92" spans="1:11" x14ac:dyDescent="0.25">
      <c r="A92" s="6"/>
      <c r="B92" s="5"/>
      <c r="C92" s="5"/>
      <c r="D92" s="5"/>
      <c r="E92" s="5"/>
      <c r="F92" s="5"/>
      <c r="G92" s="5"/>
      <c r="H92" s="5"/>
    </row>
    <row r="93" spans="1:11" x14ac:dyDescent="0.25">
      <c r="A93" s="7"/>
      <c r="B93" s="5"/>
      <c r="C93" s="5"/>
      <c r="D93" s="5"/>
      <c r="E93" s="5"/>
      <c r="F93" s="5"/>
      <c r="G93" s="5"/>
      <c r="H93" s="5"/>
    </row>
    <row r="94" spans="1:11" x14ac:dyDescent="0.25">
      <c r="A94" s="6"/>
      <c r="B94" s="5"/>
      <c r="C94" s="5"/>
      <c r="D94" s="5"/>
      <c r="E94" s="5"/>
      <c r="F94" s="5"/>
      <c r="G94" s="5"/>
      <c r="H94" s="5"/>
    </row>
    <row r="95" spans="1:11" x14ac:dyDescent="0.25">
      <c r="A95" s="6"/>
      <c r="B95" s="5"/>
      <c r="C95" s="5"/>
      <c r="D95" s="5"/>
      <c r="E95" s="5"/>
      <c r="F95" s="5"/>
      <c r="G95" s="5"/>
      <c r="H95" s="5"/>
    </row>
    <row r="96" spans="1:11" x14ac:dyDescent="0.25">
      <c r="B96" s="3"/>
      <c r="C96" s="3"/>
      <c r="D96" s="3"/>
      <c r="E96" s="3"/>
      <c r="F96" s="3"/>
      <c r="G96" s="3"/>
      <c r="H96" s="3"/>
    </row>
    <row r="97" spans="1:8" x14ac:dyDescent="0.25">
      <c r="B97" s="3"/>
      <c r="C97" s="3"/>
      <c r="D97" s="3"/>
      <c r="E97" s="3"/>
      <c r="F97" s="3"/>
      <c r="G97" s="3"/>
      <c r="H97" s="3"/>
    </row>
    <row r="98" spans="1:8" x14ac:dyDescent="0.25">
      <c r="B98" s="3"/>
      <c r="C98" s="3"/>
      <c r="D98" s="3"/>
      <c r="E98" s="3"/>
      <c r="F98" s="3"/>
      <c r="G98" s="3"/>
      <c r="H98" s="3"/>
    </row>
    <row r="99" spans="1:8" x14ac:dyDescent="0.25">
      <c r="B99" s="3"/>
      <c r="C99" s="3"/>
      <c r="D99" s="3"/>
      <c r="E99" s="3"/>
      <c r="F99" s="3"/>
      <c r="G99" s="3"/>
      <c r="H99" s="3"/>
    </row>
    <row r="100" spans="1:8" x14ac:dyDescent="0.25">
      <c r="B100" s="3"/>
      <c r="C100" s="3"/>
      <c r="D100" s="3"/>
      <c r="E100" s="3"/>
      <c r="F100" s="3"/>
      <c r="G100" s="3"/>
      <c r="H100" s="3"/>
    </row>
    <row r="101" spans="1:8" x14ac:dyDescent="0.25">
      <c r="B101" s="3"/>
      <c r="C101" s="3"/>
      <c r="D101" s="3"/>
      <c r="E101" s="3"/>
      <c r="F101" s="3"/>
      <c r="G101" s="3"/>
      <c r="H101" s="3"/>
    </row>
    <row r="102" spans="1:8" x14ac:dyDescent="0.25">
      <c r="B102" s="3"/>
      <c r="C102" s="3"/>
      <c r="D102" s="3"/>
      <c r="E102" s="3"/>
      <c r="F102" s="3"/>
      <c r="G102" s="3"/>
      <c r="H102" s="3"/>
    </row>
    <row r="103" spans="1:8" x14ac:dyDescent="0.25">
      <c r="B103" s="3"/>
      <c r="C103" s="3"/>
      <c r="D103" s="3"/>
      <c r="E103" s="3"/>
      <c r="F103" s="3"/>
      <c r="G103" s="3"/>
      <c r="H103" s="3"/>
    </row>
    <row r="104" spans="1:8" x14ac:dyDescent="0.25">
      <c r="B104" s="3"/>
      <c r="C104" s="3"/>
      <c r="D104" s="3"/>
      <c r="E104" s="3"/>
      <c r="F104" s="3"/>
      <c r="G104" s="3"/>
      <c r="H104" s="3"/>
    </row>
    <row r="105" spans="1:8" x14ac:dyDescent="0.25">
      <c r="A105" s="4"/>
      <c r="B105" s="3"/>
      <c r="C105" s="3"/>
      <c r="D105" s="3"/>
      <c r="E105" s="3"/>
      <c r="F105" s="3"/>
      <c r="G105" s="3"/>
      <c r="H105" s="3"/>
    </row>
    <row r="106" spans="1:8" x14ac:dyDescent="0.25">
      <c r="B106" s="3"/>
      <c r="C106" s="3"/>
      <c r="D106" s="3"/>
      <c r="E106" s="3"/>
      <c r="F106" s="3"/>
      <c r="G106" s="3"/>
      <c r="H106" s="3"/>
    </row>
    <row r="107" spans="1:8" x14ac:dyDescent="0.25">
      <c r="B107" s="3"/>
      <c r="C107" s="3"/>
      <c r="D107" s="3"/>
      <c r="E107" s="3"/>
      <c r="F107" s="3"/>
      <c r="G107" s="3"/>
      <c r="H107" s="3"/>
    </row>
    <row r="108" spans="1:8" x14ac:dyDescent="0.25">
      <c r="B108" s="3"/>
      <c r="C108" s="3"/>
      <c r="D108" s="3"/>
      <c r="E108" s="3"/>
      <c r="F108" s="3"/>
      <c r="G108" s="3"/>
      <c r="H108" s="3"/>
    </row>
    <row r="109" spans="1:8" x14ac:dyDescent="0.25">
      <c r="B109" s="3"/>
      <c r="C109" s="3"/>
      <c r="D109" s="3"/>
      <c r="E109" s="3"/>
      <c r="F109" s="3"/>
      <c r="G109" s="3"/>
      <c r="H109" s="3"/>
    </row>
    <row r="110" spans="1:8" x14ac:dyDescent="0.25">
      <c r="B110" s="3"/>
      <c r="C110" s="3"/>
      <c r="D110" s="3"/>
      <c r="E110" s="3"/>
      <c r="F110" s="3"/>
      <c r="G110" s="3"/>
      <c r="H110" s="3"/>
    </row>
    <row r="111" spans="1:8" x14ac:dyDescent="0.25">
      <c r="B111" s="3"/>
      <c r="C111" s="3"/>
      <c r="D111" s="3"/>
      <c r="E111" s="3"/>
      <c r="F111" s="3"/>
      <c r="G111" s="3"/>
      <c r="H111" s="3"/>
    </row>
    <row r="112" spans="1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</row>
    <row r="126" spans="2:8" x14ac:dyDescent="0.25">
      <c r="B126" s="3"/>
      <c r="C126" s="3"/>
      <c r="D126" s="3"/>
      <c r="E126" s="3"/>
      <c r="F126" s="3"/>
    </row>
    <row r="127" spans="2:8" x14ac:dyDescent="0.25">
      <c r="B127" s="3"/>
      <c r="C127" s="3"/>
      <c r="D127" s="3"/>
      <c r="E127" s="3"/>
      <c r="F127" s="3"/>
    </row>
    <row r="128" spans="2:8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  <row r="151" spans="2:6" x14ac:dyDescent="0.25">
      <c r="B151" s="3"/>
      <c r="C151" s="3"/>
      <c r="D151" s="3"/>
      <c r="E151" s="3"/>
      <c r="F151" s="3"/>
    </row>
    <row r="152" spans="2:6" x14ac:dyDescent="0.25">
      <c r="B152" s="3"/>
      <c r="C152" s="3"/>
      <c r="D152" s="3"/>
      <c r="E152" s="3"/>
      <c r="F152" s="3"/>
    </row>
    <row r="153" spans="2:6" x14ac:dyDescent="0.25">
      <c r="B153" s="3"/>
      <c r="C153" s="3"/>
      <c r="D153" s="3"/>
      <c r="E153" s="3"/>
      <c r="F153" s="3"/>
    </row>
    <row r="154" spans="2:6" x14ac:dyDescent="0.25">
      <c r="B154" s="3"/>
      <c r="C154" s="3"/>
      <c r="D154" s="3"/>
      <c r="E154" s="3"/>
      <c r="F154" s="3"/>
    </row>
    <row r="155" spans="2:6" x14ac:dyDescent="0.25">
      <c r="B155" s="3"/>
      <c r="C155" s="3"/>
      <c r="D155" s="3"/>
      <c r="E155" s="3"/>
      <c r="F155" s="3"/>
    </row>
    <row r="156" spans="2:6" x14ac:dyDescent="0.25">
      <c r="B156" s="3"/>
      <c r="C156" s="3"/>
      <c r="D156" s="3"/>
      <c r="E156" s="3"/>
      <c r="F156" s="3"/>
    </row>
    <row r="157" spans="2:6" x14ac:dyDescent="0.25">
      <c r="B157" s="3"/>
      <c r="C157" s="3"/>
      <c r="D157" s="3"/>
      <c r="E157" s="3"/>
      <c r="F157" s="3"/>
    </row>
    <row r="158" spans="2:6" x14ac:dyDescent="0.25">
      <c r="B158" s="3"/>
      <c r="C158" s="3"/>
      <c r="D158" s="3"/>
      <c r="E158" s="3"/>
      <c r="F158" s="3"/>
    </row>
    <row r="159" spans="2:6" x14ac:dyDescent="0.25">
      <c r="B159" s="3"/>
      <c r="C159" s="3"/>
      <c r="D159" s="3"/>
      <c r="E159" s="3"/>
      <c r="F159" s="3"/>
    </row>
    <row r="160" spans="2:6" x14ac:dyDescent="0.25">
      <c r="B160" s="3"/>
      <c r="C160" s="3"/>
      <c r="D160" s="3"/>
      <c r="E160" s="3"/>
      <c r="F160" s="3"/>
    </row>
    <row r="161" spans="2:6" x14ac:dyDescent="0.25">
      <c r="B161" s="3"/>
      <c r="C161" s="3"/>
      <c r="D161" s="3"/>
      <c r="E161" s="3"/>
      <c r="F161" s="3"/>
    </row>
    <row r="162" spans="2:6" x14ac:dyDescent="0.25">
      <c r="B162" s="3"/>
      <c r="C162" s="3"/>
      <c r="D162" s="3"/>
      <c r="E162" s="3"/>
      <c r="F162" s="3"/>
    </row>
    <row r="163" spans="2:6" x14ac:dyDescent="0.25">
      <c r="B163" s="3"/>
      <c r="C163" s="3"/>
      <c r="D163" s="3"/>
      <c r="E163" s="3"/>
      <c r="F163" s="3"/>
    </row>
    <row r="164" spans="2:6" x14ac:dyDescent="0.25">
      <c r="B164" s="3"/>
      <c r="C164" s="3"/>
      <c r="D164" s="3"/>
      <c r="E164" s="3"/>
      <c r="F164" s="3"/>
    </row>
    <row r="165" spans="2:6" x14ac:dyDescent="0.25">
      <c r="B165" s="3"/>
      <c r="C165" s="3"/>
      <c r="D165" s="3"/>
      <c r="E165" s="3"/>
      <c r="F165" s="3"/>
    </row>
    <row r="166" spans="2:6" x14ac:dyDescent="0.25">
      <c r="B166" s="3"/>
      <c r="C166" s="3"/>
      <c r="D166" s="3"/>
      <c r="E166" s="3"/>
      <c r="F166" s="3"/>
    </row>
    <row r="167" spans="2:6" x14ac:dyDescent="0.25">
      <c r="B167" s="3"/>
      <c r="C167" s="3"/>
      <c r="D167" s="3"/>
      <c r="E167" s="3"/>
      <c r="F167" s="3"/>
    </row>
    <row r="168" spans="2:6" x14ac:dyDescent="0.25">
      <c r="B168" s="3"/>
      <c r="C168" s="3"/>
      <c r="D168" s="3"/>
      <c r="E168" s="3"/>
      <c r="F168" s="3"/>
    </row>
    <row r="169" spans="2:6" x14ac:dyDescent="0.25">
      <c r="B169" s="3"/>
      <c r="C169" s="3"/>
      <c r="D169" s="3"/>
      <c r="E169" s="3"/>
      <c r="F169" s="3"/>
    </row>
    <row r="170" spans="2:6" x14ac:dyDescent="0.25">
      <c r="B170" s="3"/>
      <c r="C170" s="3"/>
      <c r="D170" s="3"/>
      <c r="E170" s="3"/>
      <c r="F170" s="3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MO4
 2Q2015
Page &amp;P of &amp;N</oddHeader>
    <oddFooter>&amp;LUSAC&amp;CUnaudited&amp;RJanuary 30,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Accrual Balance</vt:lpstr>
      <vt:lpstr>'2014 Accrual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2015-01-16T14:29:59Z</cp:lastPrinted>
  <dcterms:created xsi:type="dcterms:W3CDTF">2015-01-15T20:47:58Z</dcterms:created>
  <dcterms:modified xsi:type="dcterms:W3CDTF">2015-01-16T14:31:36Z</dcterms:modified>
</cp:coreProperties>
</file>