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20100" windowHeight="8475"/>
  </bookViews>
  <sheets>
    <sheet name="2015 Cash Quarterly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Bud02" hidden="1">#REF!</definedName>
    <definedName name="_bud1">#REF!</definedName>
    <definedName name="_bud2">#REF!</definedName>
    <definedName name="_Key2" hidden="1">#REF!</definedName>
    <definedName name="_Order1" hidden="1">255</definedName>
    <definedName name="_Order2" hidden="1">255</definedName>
    <definedName name="_pg1">#REF!</definedName>
    <definedName name="_pg2">#REF!</definedName>
    <definedName name="_Sort" hidden="1">#REF!</definedName>
    <definedName name="_SS2">#REF!</definedName>
    <definedName name="_sub1">#REF!</definedName>
    <definedName name="_sub2">#REF!</definedName>
    <definedName name="Account">'[1]Chart of Accts'!$A$5:$B$587</definedName>
    <definedName name="adf">#REF!</definedName>
    <definedName name="AGE_BALANCES">#REF!</definedName>
    <definedName name="AGED_BALANCES">#REF!</definedName>
    <definedName name="Amount">[2]Sheet1!$H$8:$H$9</definedName>
    <definedName name="AR">#REF!</definedName>
    <definedName name="AS2DocOpenMode" hidden="1">"AS2DocumentEdit"</definedName>
    <definedName name="AS2HasNoAutoHeaderFooter" hidden="1">" 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ugust">#REF!</definedName>
    <definedName name="bd">#REF!</definedName>
    <definedName name="BG_Del" hidden="1">15</definedName>
    <definedName name="BG_Ins" hidden="1">4</definedName>
    <definedName name="BG_Mod" hidden="1">6</definedName>
    <definedName name="BILLING_PROVIDER">#REF!</definedName>
    <definedName name="BORD">#REF!</definedName>
    <definedName name="Bud">#REF!</definedName>
    <definedName name="Budget20">#REF!</definedName>
    <definedName name="CONSOLIDATED_bAL">#REF!</definedName>
    <definedName name="consolidated_balance_with_names_930">#REF!</definedName>
    <definedName name="Cost_Cntr">#REF!</definedName>
    <definedName name="cst">#REF!</definedName>
    <definedName name="DATA">[3]Tot_Blrz!$C$8:$S$282</definedName>
    <definedName name="data_670">#REF!</definedName>
    <definedName name="dba">#REF!</definedName>
    <definedName name="DBA_PRN">#REF!</definedName>
    <definedName name="detail_inactive">#REF!</definedName>
    <definedName name="Disb">#REF!</definedName>
    <definedName name="dpt">#REF!</definedName>
    <definedName name="dta">#REF!</definedName>
    <definedName name="Dual_Format">#REF!</definedName>
    <definedName name="dud">#REF!</definedName>
    <definedName name="EXEMPT">#REF!</definedName>
    <definedName name="ext">#REF!</definedName>
    <definedName name="Feb">'[4]Aged AR'!$A$2:$J$8</definedName>
    <definedName name="fin">#REF!</definedName>
    <definedName name="FIN_ADJ">#REF!</definedName>
    <definedName name="frd">#REF!</definedName>
    <definedName name="frg">#REF!</definedName>
    <definedName name="FRINGEEX">#REF!</definedName>
    <definedName name="FRINGENO">#REF!</definedName>
    <definedName name="FRSC_Format">#REF!</definedName>
    <definedName name="GMargin_Format">#REF!</definedName>
    <definedName name="gtgh">'[5]Aged AR'!$A$2:$J$8</definedName>
    <definedName name="gusa">#REF!</definedName>
    <definedName name="Gusa_Depts">#REF!</definedName>
    <definedName name="june">'[6]Aged AR'!$A$2:$J$8</definedName>
    <definedName name="kou">'[5]Aged AR'!$A$2:$J$8</definedName>
    <definedName name="lkajdf">'[5]Aged AR'!$A$2:$J$8</definedName>
    <definedName name="lku">#REF!</definedName>
    <definedName name="Lookup_Data">#REF!</definedName>
    <definedName name="netting">#REF!</definedName>
    <definedName name="new" hidden="1">#REF!</definedName>
    <definedName name="non">#REF!</definedName>
    <definedName name="NONEX">#REF!</definedName>
    <definedName name="number">#REF!</definedName>
    <definedName name="nw" hidden="1">#REF!</definedName>
    <definedName name="occ">#REF!</definedName>
    <definedName name="old">#REF!</definedName>
    <definedName name="Old_Accounts">#REF!</definedName>
    <definedName name="Old_Cost_Centers">#REF!</definedName>
    <definedName name="PAGE1">#REF!</definedName>
    <definedName name="PAGE2">#REF!</definedName>
    <definedName name="PeriodsTableBraun">[7]PeriodsTableBraun!$C$4:$D$66</definedName>
    <definedName name="PeriodsTableDuracell">[8]PeriodsTableD!$C$4:$D$66</definedName>
    <definedName name="PeriodsTableOCM">[9]PeriodsTableOCM!$C$4:$D$66</definedName>
    <definedName name="PeriodsTableOCP">[10]PeriodsTableOCP!$C$4:$D$66</definedName>
    <definedName name="_xlnm.Print_Area" localSheetId="0">'2015 Cash Quarterly'!$A$1:$G$65</definedName>
    <definedName name="_xlnm.Print_Area">#REF!</definedName>
    <definedName name="Print_Area_MI">#REF!</definedName>
    <definedName name="qFRNBalance">#REF!</definedName>
    <definedName name="qFRNBalanceDelta">#REF!</definedName>
    <definedName name="qIssuedCommitAdjs">#REF!</definedName>
    <definedName name="Query1">#REF!</definedName>
    <definedName name="Report_670">#REF!</definedName>
    <definedName name="Results">#REF!</definedName>
    <definedName name="rpt">#REF!</definedName>
    <definedName name="S_Adjust_GT">'[11]p.1 Lead'!#REF!</definedName>
    <definedName name="S_AJE_Tot_GT">'[11]p.1 Lead'!#REF!</definedName>
    <definedName name="S_CY_Beg_GT">'[11]p.1 Lead'!#REF!</definedName>
    <definedName name="S_CY_End_GT">'[11]p.1 Lead'!#REF!</definedName>
    <definedName name="S_PY_End_GT">'[11]p.1 Lead'!#REF!</definedName>
    <definedName name="S_RJE_Tot_GT">'[11]p.1 Lead'!#REF!</definedName>
    <definedName name="SAP_Depts">#REF!</definedName>
    <definedName name="selling">#REF!</definedName>
    <definedName name="slg">#REF!</definedName>
    <definedName name="SM_BALANCES">#REF!</definedName>
    <definedName name="Spec">#REF!</definedName>
    <definedName name="spec1">#REF!</definedName>
    <definedName name="SS">#REF!</definedName>
    <definedName name="StartingPoint2">[12]Departmental!$D$9</definedName>
    <definedName name="Summary_Sal">#REF!</definedName>
    <definedName name="Timing_Sal">#REF!</definedName>
    <definedName name="XX">#REF!</definedName>
    <definedName name="XXX">#REF!</definedName>
    <definedName name="zane">'[13]Aged AR'!$A$2:$J$8</definedName>
  </definedNames>
  <calcPr calcId="145621"/>
</workbook>
</file>

<file path=xl/calcChain.xml><?xml version="1.0" encoding="utf-8"?>
<calcChain xmlns="http://schemas.openxmlformats.org/spreadsheetml/2006/main">
  <c r="F62" i="1" l="1"/>
  <c r="F51" i="1"/>
  <c r="E51" i="1"/>
  <c r="C51" i="1"/>
  <c r="B51" i="1"/>
  <c r="F50" i="1"/>
  <c r="E50" i="1"/>
  <c r="C50" i="1"/>
  <c r="B50" i="1"/>
  <c r="F49" i="1"/>
  <c r="E49" i="1"/>
  <c r="C49" i="1"/>
  <c r="B49" i="1"/>
  <c r="F48" i="1"/>
  <c r="E48" i="1"/>
  <c r="C48" i="1"/>
  <c r="B48" i="1"/>
  <c r="G48" i="1" s="1"/>
  <c r="D47" i="1"/>
  <c r="C47" i="1"/>
  <c r="F46" i="1"/>
  <c r="E46" i="1"/>
  <c r="C46" i="1"/>
  <c r="B46" i="1"/>
  <c r="F45" i="1"/>
  <c r="E45" i="1"/>
  <c r="C45" i="1"/>
  <c r="B45" i="1"/>
  <c r="F40" i="1"/>
  <c r="E40" i="1"/>
  <c r="C40" i="1"/>
  <c r="B40" i="1"/>
  <c r="F39" i="1"/>
  <c r="E39" i="1"/>
  <c r="C39" i="1"/>
  <c r="B39" i="1"/>
  <c r="F38" i="1"/>
  <c r="E38" i="1"/>
  <c r="C38" i="1"/>
  <c r="B38" i="1"/>
  <c r="F37" i="1"/>
  <c r="E37" i="1"/>
  <c r="C37" i="1"/>
  <c r="B37" i="1"/>
  <c r="D36" i="1"/>
  <c r="C36" i="1"/>
  <c r="F35" i="1"/>
  <c r="E35" i="1"/>
  <c r="C35" i="1"/>
  <c r="B35" i="1"/>
  <c r="F34" i="1"/>
  <c r="E34" i="1"/>
  <c r="C34" i="1"/>
  <c r="B34" i="1"/>
  <c r="F29" i="1"/>
  <c r="E29" i="1"/>
  <c r="C29" i="1"/>
  <c r="B29" i="1"/>
  <c r="F28" i="1"/>
  <c r="F61" i="1" s="1"/>
  <c r="E28" i="1"/>
  <c r="C28" i="1"/>
  <c r="B28" i="1"/>
  <c r="F27" i="1"/>
  <c r="E27" i="1"/>
  <c r="C27" i="1"/>
  <c r="C60" i="1" s="1"/>
  <c r="B27" i="1"/>
  <c r="F26" i="1"/>
  <c r="E26" i="1"/>
  <c r="C26" i="1"/>
  <c r="B26" i="1"/>
  <c r="G26" i="1" s="1"/>
  <c r="D25" i="1"/>
  <c r="C25" i="1"/>
  <c r="F24" i="1"/>
  <c r="E24" i="1"/>
  <c r="C24" i="1"/>
  <c r="B24" i="1"/>
  <c r="F23" i="1"/>
  <c r="E23" i="1"/>
  <c r="C23" i="1"/>
  <c r="B23" i="1"/>
  <c r="F19" i="1"/>
  <c r="E19" i="1"/>
  <c r="D19" i="1"/>
  <c r="C19" i="1"/>
  <c r="B19" i="1"/>
  <c r="G18" i="1"/>
  <c r="G17" i="1"/>
  <c r="G16" i="1"/>
  <c r="G15" i="1"/>
  <c r="G13" i="1"/>
  <c r="G12" i="1"/>
  <c r="C58" i="1" l="1"/>
  <c r="E61" i="1"/>
  <c r="G29" i="1"/>
  <c r="G38" i="1"/>
  <c r="G35" i="1"/>
  <c r="E59" i="1"/>
  <c r="G49" i="1"/>
  <c r="G27" i="1"/>
  <c r="C56" i="1"/>
  <c r="B30" i="1"/>
  <c r="B41" i="1" s="1"/>
  <c r="B52" i="1" s="1"/>
  <c r="E56" i="1"/>
  <c r="F56" i="1"/>
  <c r="G46" i="1"/>
  <c r="B59" i="1"/>
  <c r="G19" i="1"/>
  <c r="D30" i="1"/>
  <c r="D41" i="1" s="1"/>
  <c r="D52" i="1" s="1"/>
  <c r="G24" i="1"/>
  <c r="C59" i="1"/>
  <c r="E60" i="1"/>
  <c r="C62" i="1"/>
  <c r="G37" i="1"/>
  <c r="B61" i="1"/>
  <c r="B60" i="1"/>
  <c r="B62" i="1"/>
  <c r="E30" i="1"/>
  <c r="C57" i="1"/>
  <c r="F60" i="1"/>
  <c r="F59" i="1"/>
  <c r="G45" i="1"/>
  <c r="D58" i="1"/>
  <c r="G28" i="1"/>
  <c r="F57" i="1"/>
  <c r="G51" i="1"/>
  <c r="G40" i="1"/>
  <c r="F30" i="1"/>
  <c r="F41" i="1" s="1"/>
  <c r="F52" i="1" s="1"/>
  <c r="C30" i="1"/>
  <c r="C41" i="1" s="1"/>
  <c r="C52" i="1" s="1"/>
  <c r="G34" i="1"/>
  <c r="G36" i="1"/>
  <c r="G50" i="1"/>
  <c r="E57" i="1"/>
  <c r="G39" i="1"/>
  <c r="B57" i="1"/>
  <c r="G57" i="1" s="1"/>
  <c r="C61" i="1"/>
  <c r="G61" i="1" s="1"/>
  <c r="E62" i="1"/>
  <c r="G23" i="1"/>
  <c r="B56" i="1"/>
  <c r="G60" i="1" l="1"/>
  <c r="B63" i="1"/>
  <c r="E41" i="1"/>
  <c r="E52" i="1" s="1"/>
  <c r="G30" i="1"/>
  <c r="G41" i="1" s="1"/>
  <c r="G52" i="1" s="1"/>
  <c r="G62" i="1"/>
  <c r="D63" i="1"/>
  <c r="F63" i="1"/>
  <c r="G59" i="1"/>
  <c r="E63" i="1"/>
  <c r="F65" i="1"/>
  <c r="D65" i="1"/>
  <c r="E65" i="1"/>
  <c r="B65" i="1"/>
  <c r="C65" i="1"/>
  <c r="G56" i="1"/>
  <c r="C63" i="1"/>
  <c r="G63" i="1" l="1"/>
  <c r="G65" i="1"/>
</calcChain>
</file>

<file path=xl/sharedStrings.xml><?xml version="1.0" encoding="utf-8"?>
<sst xmlns="http://schemas.openxmlformats.org/spreadsheetml/2006/main" count="60" uniqueCount="28">
  <si>
    <t>UNIVERSAL SERVICE FUND ACTIVITY</t>
  </si>
  <si>
    <t>FUND BALANCE - CASH BASIS</t>
  </si>
  <si>
    <t>Schools and Libraries</t>
  </si>
  <si>
    <t>High Cost</t>
  </si>
  <si>
    <t>Low Income</t>
  </si>
  <si>
    <t>Rural Health Care</t>
  </si>
  <si>
    <t>Support Mechanism</t>
  </si>
  <si>
    <t>Broadband</t>
  </si>
  <si>
    <t>Total</t>
  </si>
  <si>
    <t>Cash at 12/31/14</t>
  </si>
  <si>
    <t>First Q 2015 Activity:</t>
  </si>
  <si>
    <t>Receipts on billings</t>
  </si>
  <si>
    <t>Program Disbursements</t>
  </si>
  <si>
    <t>Inter-Program Transfers</t>
  </si>
  <si>
    <t>Administrative Disb.</t>
  </si>
  <si>
    <t>Interest Received</t>
  </si>
  <si>
    <t>Refunds</t>
  </si>
  <si>
    <t>Misc. Receipts</t>
  </si>
  <si>
    <t>Cash at 3/31/15</t>
  </si>
  <si>
    <t>Second Q 2015 Activity:</t>
  </si>
  <si>
    <t>Cash at 6/30/15</t>
  </si>
  <si>
    <t>Third Q 2015 Activity:</t>
  </si>
  <si>
    <t>Cash at 9/30/15</t>
  </si>
  <si>
    <t>Fourth Q 2015 Activity:</t>
  </si>
  <si>
    <t>Cash at 12/31/15</t>
  </si>
  <si>
    <t>Year to Date 2015 Activity:</t>
  </si>
  <si>
    <t>Cash YTD</t>
  </si>
  <si>
    <t>% of total support disbursed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</si>
</sst>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 &quot;\&quot;* #,##0_ ;_ &quot;\&quot;* \-#,##0_ ;_ &quot;\&quot;* &quot;-&quot;_ ;_ @_ "/>
    <numFmt numFmtId="166" formatCode="_ &quot;\&quot;* #,##0.00_ ;_ &quot;\&quot;* \-#,##0.00_ ;_ &quot;\&quot;* &quot;-&quot;??_ ;_ @_ "/>
    <numFmt numFmtId="167" formatCode="_ * #,##0_ ;_ * \-#,##0_ ;_ * &quot;-&quot;_ ;_ @_ "/>
    <numFmt numFmtId="168" formatCode="_ * #,##0.00_ ;_ * \-#,##0.00_ ;_ * &quot;-&quot;??_ ;_ @_ "/>
    <numFmt numFmtId="169" formatCode="#,##0.00\ &quot;mk&quot;;[Red]\-#,##0.00\ &quot;mk&quot;"/>
    <numFmt numFmtId="170" formatCode="&quot;$&quot;#,##0\ ;\(&quot;$&quot;#,##0\)"/>
    <numFmt numFmtId="171" formatCode="0.00_)"/>
    <numFmt numFmtId="172" formatCode="0%_);\(0%\)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MS Sans Serif"/>
      <family val="2"/>
    </font>
    <font>
      <sz val="12"/>
      <name val="¹ÙÅÁÃ¼"/>
      <family val="1"/>
      <charset val="129"/>
    </font>
    <font>
      <sz val="12"/>
      <name val="±¼¸²Ã¼"/>
      <family val="3"/>
      <charset val="129"/>
    </font>
    <font>
      <b/>
      <sz val="8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9"/>
      <name val="Century Gothic"/>
      <family val="2"/>
    </font>
    <font>
      <sz val="10"/>
      <color indexed="24"/>
      <name val="Arial"/>
      <family val="2"/>
    </font>
    <font>
      <b/>
      <sz val="11"/>
      <name val="Arial"/>
      <family val="2"/>
    </font>
    <font>
      <sz val="10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i/>
      <sz val="16"/>
      <name val="Helv"/>
    </font>
    <font>
      <sz val="10"/>
      <color indexed="8"/>
      <name val="Arial"/>
      <family val="2"/>
    </font>
    <font>
      <b/>
      <u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8"/>
      <name val="Arial"/>
      <family val="2"/>
    </font>
    <font>
      <b/>
      <i/>
      <sz val="10"/>
      <color indexed="8"/>
      <name val="Times New Roman"/>
      <family val="1"/>
    </font>
    <font>
      <b/>
      <sz val="10"/>
      <color indexed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1" fontId="5" fillId="0" borderId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" fillId="0" borderId="0"/>
    <xf numFmtId="0" fontId="8" fillId="0" borderId="0" applyFill="0" applyBorder="0" applyProtection="0">
      <alignment horizontal="center" vertical="center"/>
    </xf>
    <xf numFmtId="0" fontId="9" fillId="0" borderId="0" applyFill="0" applyBorder="0" applyAlignment="0" applyProtection="0">
      <alignment horizontal="left" vertical="center"/>
      <protection locked="0"/>
    </xf>
    <xf numFmtId="0" fontId="8" fillId="0" borderId="0" applyFill="0" applyBorder="0" applyProtection="0">
      <alignment horizontal="center" vertical="center"/>
    </xf>
    <xf numFmtId="0" fontId="8" fillId="0" borderId="4">
      <alignment horizontal="center"/>
    </xf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12" fillId="0" borderId="0" applyFont="0" applyFill="0" applyBorder="0" applyAlignment="0" applyProtection="0"/>
    <xf numFmtId="0" fontId="13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2" fillId="0" borderId="0" applyFont="0" applyFill="0" applyBorder="0" applyAlignment="0" applyProtection="0"/>
    <xf numFmtId="17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38" fontId="15" fillId="3" borderId="0" applyNumberFormat="0" applyBorder="0" applyAlignment="0" applyProtection="0"/>
    <xf numFmtId="0" fontId="16" fillId="0" borderId="5" applyNumberFormat="0" applyAlignment="0" applyProtection="0">
      <alignment horizontal="left" vertical="center"/>
    </xf>
    <xf numFmtId="0" fontId="16" fillId="0" borderId="6">
      <alignment horizontal="left" vertical="center"/>
    </xf>
    <xf numFmtId="14" fontId="17" fillId="4" borderId="7">
      <alignment horizontal="center" vertical="center" wrapText="1"/>
    </xf>
    <xf numFmtId="0" fontId="8" fillId="0" borderId="0" applyFill="0" applyAlignment="0" applyProtection="0"/>
    <xf numFmtId="0" fontId="8" fillId="0" borderId="1" applyFill="0" applyAlignment="0" applyProtection="0"/>
    <xf numFmtId="10" fontId="15" fillId="5" borderId="8" applyNumberFormat="0" applyBorder="0" applyAlignment="0" applyProtection="0"/>
    <xf numFmtId="171" fontId="18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>
      <alignment wrapText="1"/>
    </xf>
    <xf numFmtId="0" fontId="11" fillId="0" borderId="0"/>
    <xf numFmtId="0" fontId="11" fillId="0" borderId="0"/>
    <xf numFmtId="0" fontId="5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4" fillId="0" borderId="0"/>
    <xf numFmtId="0" fontId="2" fillId="0" borderId="0"/>
    <xf numFmtId="0" fontId="1" fillId="0" borderId="0"/>
    <xf numFmtId="172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0" applyNumberFormat="0" applyBorder="0" applyAlignment="0"/>
    <xf numFmtId="0" fontId="20" fillId="0" borderId="0" applyNumberFormat="0" applyBorder="0" applyAlignment="0"/>
    <xf numFmtId="0" fontId="21" fillId="0" borderId="0" applyNumberFormat="0" applyBorder="0" applyAlignment="0"/>
    <xf numFmtId="0" fontId="22" fillId="0" borderId="0" applyNumberFormat="0" applyBorder="0" applyAlignment="0"/>
    <xf numFmtId="0" fontId="23" fillId="6" borderId="0" applyNumberFormat="0" applyBorder="0" applyAlignment="0"/>
    <xf numFmtId="0" fontId="24" fillId="0" borderId="0" applyNumberFormat="0" applyBorder="0" applyAlignment="0"/>
    <xf numFmtId="0" fontId="25" fillId="0" borderId="0" applyFill="0" applyBorder="0" applyProtection="0">
      <alignment horizontal="left" vertical="top"/>
    </xf>
  </cellStyleXfs>
  <cellXfs count="29">
    <xf numFmtId="0" fontId="0" fillId="0" borderId="0" xfId="0"/>
    <xf numFmtId="0" fontId="4" fillId="0" borderId="0" xfId="3" applyFont="1"/>
    <xf numFmtId="0" fontId="3" fillId="0" borderId="0" xfId="3" applyFont="1" applyFill="1" applyAlignment="1">
      <alignment horizontal="center"/>
    </xf>
    <xf numFmtId="164" fontId="3" fillId="0" borderId="0" xfId="3" applyNumberFormat="1" applyFont="1" applyFill="1" applyAlignment="1">
      <alignment horizontal="center"/>
    </xf>
    <xf numFmtId="164" fontId="4" fillId="0" borderId="0" xfId="3" applyNumberFormat="1" applyFont="1" applyFill="1" applyAlignment="1">
      <alignment horizontal="center"/>
    </xf>
    <xf numFmtId="164" fontId="4" fillId="0" borderId="0" xfId="1" applyNumberFormat="1" applyFont="1"/>
    <xf numFmtId="164" fontId="4" fillId="0" borderId="1" xfId="3" applyNumberFormat="1" applyFont="1" applyFill="1" applyBorder="1" applyAlignment="1">
      <alignment horizontal="center" wrapText="1"/>
    </xf>
    <xf numFmtId="164" fontId="4" fillId="0" borderId="1" xfId="1" applyNumberFormat="1" applyFont="1" applyBorder="1" applyAlignment="1">
      <alignment horizontal="center"/>
    </xf>
    <xf numFmtId="0" fontId="3" fillId="0" borderId="0" xfId="3" applyFont="1"/>
    <xf numFmtId="5" fontId="3" fillId="0" borderId="2" xfId="2" applyNumberFormat="1" applyFont="1" applyBorder="1"/>
    <xf numFmtId="0" fontId="3" fillId="0" borderId="1" xfId="3" applyFont="1" applyBorder="1"/>
    <xf numFmtId="5" fontId="4" fillId="0" borderId="0" xfId="2" applyNumberFormat="1" applyFont="1" applyFill="1" applyAlignment="1">
      <alignment horizontal="right"/>
    </xf>
    <xf numFmtId="164" fontId="4" fillId="0" borderId="0" xfId="1" applyNumberFormat="1" applyFont="1" applyFill="1" applyAlignment="1">
      <alignment horizontal="right"/>
    </xf>
    <xf numFmtId="39" fontId="4" fillId="0" borderId="0" xfId="1" applyNumberFormat="1" applyFont="1"/>
    <xf numFmtId="5" fontId="3" fillId="0" borderId="3" xfId="1" applyNumberFormat="1" applyFont="1" applyFill="1" applyBorder="1" applyAlignment="1">
      <alignment horizontal="right"/>
    </xf>
    <xf numFmtId="164" fontId="4" fillId="0" borderId="0" xfId="1" applyNumberFormat="1" applyFont="1" applyAlignment="1">
      <alignment horizontal="right"/>
    </xf>
    <xf numFmtId="164" fontId="4" fillId="0" borderId="0" xfId="1" applyNumberFormat="1" applyFont="1" applyBorder="1" applyAlignment="1">
      <alignment horizontal="right"/>
    </xf>
    <xf numFmtId="0" fontId="4" fillId="0" borderId="0" xfId="3" applyFont="1" applyFill="1"/>
    <xf numFmtId="43" fontId="4" fillId="0" borderId="0" xfId="2" applyNumberFormat="1" applyFont="1" applyFill="1" applyAlignment="1">
      <alignment horizontal="right"/>
    </xf>
    <xf numFmtId="164" fontId="4" fillId="0" borderId="0" xfId="3" applyNumberFormat="1" applyFont="1"/>
    <xf numFmtId="164" fontId="3" fillId="0" borderId="0" xfId="2" applyNumberFormat="1" applyFont="1" applyBorder="1"/>
    <xf numFmtId="0" fontId="3" fillId="0" borderId="0" xfId="3" applyFont="1" applyBorder="1"/>
    <xf numFmtId="0" fontId="3" fillId="2" borderId="0" xfId="3" applyFont="1" applyFill="1"/>
    <xf numFmtId="164" fontId="3" fillId="2" borderId="0" xfId="1" applyNumberFormat="1" applyFont="1" applyFill="1" applyAlignment="1">
      <alignment horizontal="right"/>
    </xf>
    <xf numFmtId="0" fontId="2" fillId="0" borderId="0" xfId="3"/>
    <xf numFmtId="0" fontId="3" fillId="0" borderId="0" xfId="3" applyFont="1" applyFill="1" applyAlignment="1">
      <alignment horizontal="center"/>
    </xf>
    <xf numFmtId="0" fontId="3" fillId="0" borderId="0" xfId="3" applyFont="1" applyFill="1" applyAlignment="1">
      <alignment horizontal="center" wrapText="1"/>
    </xf>
    <xf numFmtId="164" fontId="3" fillId="0" borderId="3" xfId="1" applyNumberFormat="1" applyFont="1" applyFill="1" applyBorder="1" applyAlignment="1">
      <alignment horizontal="right"/>
    </xf>
    <xf numFmtId="164" fontId="2" fillId="0" borderId="0" xfId="3" applyNumberFormat="1"/>
  </cellXfs>
  <cellStyles count="154">
    <cellStyle name="0" xfId="4"/>
    <cellStyle name="¹éºÐÀ²_±âÅ¸" xfId="5"/>
    <cellStyle name="ÅëÈ­ [0]_±âÅ¸" xfId="6"/>
    <cellStyle name="ÅëÈ­_±âÅ¸" xfId="7"/>
    <cellStyle name="ÄÞ¸¶ [0]_±âÅ¸" xfId="8"/>
    <cellStyle name="ÄÞ¸¶_±âÅ¸" xfId="9"/>
    <cellStyle name="Ç¥ÁØ_¿ù°£¿ä¾àº¸°í" xfId="10"/>
    <cellStyle name="Centered Heading" xfId="11"/>
    <cellStyle name="Centered Heading Notes" xfId="12"/>
    <cellStyle name="Centered Heading_3-2009 Transaction Summary_Compare with GL" xfId="13"/>
    <cellStyle name="Column_Title" xfId="14"/>
    <cellStyle name="Comma" xfId="1" builtinId="3"/>
    <cellStyle name="Comma  - Style1" xfId="15"/>
    <cellStyle name="Comma  - Style2" xfId="16"/>
    <cellStyle name="Comma  - Style3" xfId="17"/>
    <cellStyle name="Comma  - Style4" xfId="18"/>
    <cellStyle name="Comma  - Style5" xfId="19"/>
    <cellStyle name="Comma  - Style6" xfId="20"/>
    <cellStyle name="Comma  - Style7" xfId="21"/>
    <cellStyle name="Comma  - Style8" xfId="22"/>
    <cellStyle name="Comma 10" xfId="23"/>
    <cellStyle name="Comma 11" xfId="24"/>
    <cellStyle name="Comma 12" xfId="25"/>
    <cellStyle name="Comma 13" xfId="26"/>
    <cellStyle name="Comma 14" xfId="27"/>
    <cellStyle name="Comma 15" xfId="28"/>
    <cellStyle name="Comma 16" xfId="29"/>
    <cellStyle name="Comma 17" xfId="30"/>
    <cellStyle name="Comma 18" xfId="31"/>
    <cellStyle name="Comma 19" xfId="32"/>
    <cellStyle name="Comma 2" xfId="33"/>
    <cellStyle name="Comma 2 2" xfId="34"/>
    <cellStyle name="Comma 2 2 2" xfId="35"/>
    <cellStyle name="Comma 2 2 2 2" xfId="36"/>
    <cellStyle name="Comma 20" xfId="37"/>
    <cellStyle name="Comma 21" xfId="38"/>
    <cellStyle name="Comma 22" xfId="39"/>
    <cellStyle name="Comma 23" xfId="40"/>
    <cellStyle name="Comma 24" xfId="41"/>
    <cellStyle name="Comma 25" xfId="42"/>
    <cellStyle name="Comma 3" xfId="43"/>
    <cellStyle name="Comma 39" xfId="44"/>
    <cellStyle name="Comma 4" xfId="45"/>
    <cellStyle name="Comma 4 2" xfId="46"/>
    <cellStyle name="Comma 5" xfId="47"/>
    <cellStyle name="Comma 6" xfId="48"/>
    <cellStyle name="Comma 7" xfId="49"/>
    <cellStyle name="Comma 8" xfId="50"/>
    <cellStyle name="Comma 9" xfId="51"/>
    <cellStyle name="Comma0" xfId="52"/>
    <cellStyle name="Company Name" xfId="53"/>
    <cellStyle name="Currency" xfId="2" builtinId="4"/>
    <cellStyle name="Currency 10" xfId="54"/>
    <cellStyle name="Currency 10 2" xfId="55"/>
    <cellStyle name="Currency 11" xfId="56"/>
    <cellStyle name="Currency 12" xfId="57"/>
    <cellStyle name="Currency 13" xfId="58"/>
    <cellStyle name="Currency 14" xfId="59"/>
    <cellStyle name="Currency 15" xfId="60"/>
    <cellStyle name="Currency 16" xfId="61"/>
    <cellStyle name="Currency 17" xfId="62"/>
    <cellStyle name="Currency 18" xfId="63"/>
    <cellStyle name="Currency 19" xfId="64"/>
    <cellStyle name="Currency 2" xfId="65"/>
    <cellStyle name="Currency 2 17" xfId="66"/>
    <cellStyle name="Currency 2 2" xfId="67"/>
    <cellStyle name="Currency 2 2 2" xfId="68"/>
    <cellStyle name="Currency 20" xfId="69"/>
    <cellStyle name="Currency 21" xfId="70"/>
    <cellStyle name="Currency 22" xfId="71"/>
    <cellStyle name="Currency 23" xfId="72"/>
    <cellStyle name="Currency 24" xfId="73"/>
    <cellStyle name="Currency 25" xfId="74"/>
    <cellStyle name="Currency 26" xfId="75"/>
    <cellStyle name="Currency 27" xfId="76"/>
    <cellStyle name="Currency 28" xfId="77"/>
    <cellStyle name="Currency 29" xfId="78"/>
    <cellStyle name="Currency 3" xfId="79"/>
    <cellStyle name="Currency 3 2" xfId="80"/>
    <cellStyle name="Currency 3 3" xfId="81"/>
    <cellStyle name="Currency 33 2" xfId="82"/>
    <cellStyle name="Currency 4" xfId="83"/>
    <cellStyle name="Currency 5" xfId="84"/>
    <cellStyle name="Currency 6" xfId="85"/>
    <cellStyle name="Currency 6 2" xfId="86"/>
    <cellStyle name="Currency 7" xfId="87"/>
    <cellStyle name="Currency 8" xfId="88"/>
    <cellStyle name="Currency 9" xfId="89"/>
    <cellStyle name="Currency0" xfId="90"/>
    <cellStyle name="Date" xfId="91"/>
    <cellStyle name="Fixed" xfId="92"/>
    <cellStyle name="Grey" xfId="93"/>
    <cellStyle name="Header1" xfId="94"/>
    <cellStyle name="Header2" xfId="95"/>
    <cellStyle name="Heading" xfId="96"/>
    <cellStyle name="Heading No Underline" xfId="97"/>
    <cellStyle name="Heading With Underline" xfId="98"/>
    <cellStyle name="Input [yellow]" xfId="99"/>
    <cellStyle name="Normal" xfId="0" builtinId="0"/>
    <cellStyle name="Normal - Style1" xfId="100"/>
    <cellStyle name="Normal 10" xfId="101"/>
    <cellStyle name="Normal 10 2" xfId="102"/>
    <cellStyle name="Normal 11" xfId="103"/>
    <cellStyle name="Normal 12" xfId="104"/>
    <cellStyle name="Normal 13" xfId="3"/>
    <cellStyle name="Normal 14" xfId="105"/>
    <cellStyle name="Normal 15" xfId="106"/>
    <cellStyle name="Normal 2" xfId="107"/>
    <cellStyle name="Normal 2 2" xfId="108"/>
    <cellStyle name="Normal 2_AR Reconciliation February 09" xfId="109"/>
    <cellStyle name="Normal 3" xfId="110"/>
    <cellStyle name="Normal 3 2" xfId="111"/>
    <cellStyle name="Normal 3 3" xfId="112"/>
    <cellStyle name="Normal 3_AR Binder February 09" xfId="113"/>
    <cellStyle name="Normal 4" xfId="114"/>
    <cellStyle name="Normal 4 2" xfId="115"/>
    <cellStyle name="Normal 4_AR Binder February 09" xfId="116"/>
    <cellStyle name="Normal 5" xfId="117"/>
    <cellStyle name="Normal 5 2" xfId="118"/>
    <cellStyle name="Normal 5_AR Binder March 09" xfId="119"/>
    <cellStyle name="Normal 6" xfId="120"/>
    <cellStyle name="Normal 7" xfId="121"/>
    <cellStyle name="Normal 8" xfId="122"/>
    <cellStyle name="Normal 9" xfId="123"/>
    <cellStyle name="Percent (0)" xfId="124"/>
    <cellStyle name="Percent [2]" xfId="125"/>
    <cellStyle name="Percent 10" xfId="126"/>
    <cellStyle name="Percent 11" xfId="127"/>
    <cellStyle name="Percent 12" xfId="128"/>
    <cellStyle name="Percent 13" xfId="129"/>
    <cellStyle name="Percent 14" xfId="130"/>
    <cellStyle name="Percent 15" xfId="131"/>
    <cellStyle name="Percent 16" xfId="132"/>
    <cellStyle name="Percent 17" xfId="133"/>
    <cellStyle name="Percent 18" xfId="134"/>
    <cellStyle name="Percent 19" xfId="135"/>
    <cellStyle name="Percent 2" xfId="136"/>
    <cellStyle name="Percent 2 2" xfId="137"/>
    <cellStyle name="Percent 20" xfId="138"/>
    <cellStyle name="Percent 21" xfId="139"/>
    <cellStyle name="Percent 3" xfId="140"/>
    <cellStyle name="Percent 4" xfId="141"/>
    <cellStyle name="Percent 5" xfId="142"/>
    <cellStyle name="Percent 6" xfId="143"/>
    <cellStyle name="Percent 7" xfId="144"/>
    <cellStyle name="Percent 8" xfId="145"/>
    <cellStyle name="Percent 9" xfId="146"/>
    <cellStyle name="STYLE1" xfId="147"/>
    <cellStyle name="STYLE2" xfId="148"/>
    <cellStyle name="STYLE3" xfId="149"/>
    <cellStyle name="STYLE4" xfId="150"/>
    <cellStyle name="STYLE5" xfId="151"/>
    <cellStyle name="STYLE6" xfId="152"/>
    <cellStyle name="Tickmark" xfId="1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hart%20of%20Acct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O04-F\VOL2\Documents%20and%20Settings\sohh\CONA%20Fin%20Plan%20II\EITF%2025%20Project\Archive%20files\OC%20Power%20130%20Import-Export%20Templat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1.1%20USAC%20Property%20Combined%20Leadsheet%20at%2012%2031%2005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plan\POE's\2001\Database\Download\Actuals\AugActualsDB%20v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%20SCHEDULES\Documents%20and%20Settings\cchua\Local%20Settings\Temporary%20Internet%20Files\OLK13\AP%20DEC'03\AP%20NOV%20'03\AP%20OCT'03\AP%20AUG'03\June%20Final%20Binder\DOCUME~1\JGRACE~1\LOCALS~1\Temp\January%20AR%20Binder,%20v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M03%20-%20CASH%20-%20Fund%20Balance%202015%20-%204Q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sbursements\Data\Disb%20P%20&amp;%20P\QC\QC%20Sign-Off%20SLD-RH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xmittaln\Desktop\December%20Close%20P&amp;L%20(Hyperion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TSRV\Profiles\ebime\Temporary%20Internet%20Files\OLK3\June%20Final%20Binder\Documents%20and%20Settings\jgrace005\My%20Documents\Accounts%20Receivable\January\January%20AR%20Binder,%20v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TSRV\Profiles\ebime\Temporary%20Internet%20Files\OLK3\June%20Final%20Binder\DOCUME~1\JGRACE~1\LOCALS~1\Temp\January%20AR%20Binder,%20v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JUNE%20FINAL%20BINDER\Documents%20and%20Settings\jgrace005\My%20Documents\Accounts%20Receivable\January\January%20AR%20Binder,%20v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O04-F\VOL2\Documents%20and%20Settings\sohh\CONA%20Fin%20Plan%20II\EITF%2025%20Project\Archive%20files\Braun%20130%20Import-Export%20Templ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O04-F\VOL2\Documents%20and%20Settings\sohh\CONA%20Fin%20Plan%20II\EITF%2025%20Project\Archive%20files\Duracell%20130%20Import-Export%20Templa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O04-F\VOL2\Documents%20and%20Settings\sohh\CONA%20Fin%20Plan%20II\EITF%2025%20Project\Archive%20files\OC%20Manual%20130%20Import-Export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of Accts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sTableOCP"/>
      <sheetName val="Checklist"/>
      <sheetName val="130 GCONA"/>
      <sheetName val="130 1CANADA"/>
      <sheetName val="130 1OUSPROF"/>
      <sheetName val="130 1OCANADA"/>
      <sheetName val="130 NAMERHQ"/>
    </sheetNames>
    <sheetDataSet>
      <sheetData sheetId="0" refreshError="1">
        <row r="4">
          <cell r="C4" t="str">
            <v>Apr 2000</v>
          </cell>
          <cell r="D4">
            <v>36646</v>
          </cell>
        </row>
        <row r="5">
          <cell r="C5" t="str">
            <v>Apr 2001</v>
          </cell>
          <cell r="D5">
            <v>37011</v>
          </cell>
        </row>
        <row r="6">
          <cell r="C6" t="str">
            <v>Apr 2002</v>
          </cell>
          <cell r="D6">
            <v>37376</v>
          </cell>
        </row>
        <row r="7">
          <cell r="C7" t="str">
            <v>Aug 2000</v>
          </cell>
          <cell r="D7">
            <v>36769</v>
          </cell>
        </row>
        <row r="8">
          <cell r="C8" t="str">
            <v>Aug 2001</v>
          </cell>
          <cell r="D8">
            <v>37134</v>
          </cell>
        </row>
        <row r="9">
          <cell r="C9" t="str">
            <v>Aug 2002</v>
          </cell>
          <cell r="D9">
            <v>37499</v>
          </cell>
        </row>
        <row r="10">
          <cell r="C10" t="str">
            <v>Dec 2000</v>
          </cell>
          <cell r="D10">
            <v>36891</v>
          </cell>
        </row>
        <row r="11">
          <cell r="C11" t="str">
            <v>Dec 2001</v>
          </cell>
          <cell r="D11">
            <v>37256</v>
          </cell>
        </row>
        <row r="12">
          <cell r="C12" t="str">
            <v>Dec 2002</v>
          </cell>
          <cell r="D12">
            <v>37621</v>
          </cell>
        </row>
        <row r="13">
          <cell r="C13" t="str">
            <v>Feb 2000</v>
          </cell>
          <cell r="D13">
            <v>36584</v>
          </cell>
        </row>
        <row r="14">
          <cell r="C14" t="str">
            <v>Feb 2001</v>
          </cell>
          <cell r="D14">
            <v>36950</v>
          </cell>
        </row>
        <row r="15">
          <cell r="C15" t="str">
            <v>Feb 2002</v>
          </cell>
          <cell r="D15">
            <v>37315</v>
          </cell>
        </row>
        <row r="16">
          <cell r="C16" t="str">
            <v>Jan 2000</v>
          </cell>
          <cell r="D16">
            <v>36556</v>
          </cell>
        </row>
        <row r="17">
          <cell r="C17" t="str">
            <v>Jan 2001</v>
          </cell>
          <cell r="D17">
            <v>36922</v>
          </cell>
        </row>
        <row r="18">
          <cell r="C18" t="str">
            <v>Jan 2002</v>
          </cell>
          <cell r="D18">
            <v>37287</v>
          </cell>
        </row>
        <row r="19">
          <cell r="C19" t="str">
            <v>Jul 2000</v>
          </cell>
          <cell r="D19">
            <v>36738</v>
          </cell>
        </row>
        <row r="20">
          <cell r="C20" t="str">
            <v>Jul 2001</v>
          </cell>
          <cell r="D20">
            <v>37103</v>
          </cell>
        </row>
        <row r="21">
          <cell r="C21" t="str">
            <v>Jul 2002</v>
          </cell>
          <cell r="D21">
            <v>37468</v>
          </cell>
        </row>
        <row r="22">
          <cell r="C22" t="str">
            <v>Jun 2000</v>
          </cell>
          <cell r="D22">
            <v>36707</v>
          </cell>
        </row>
        <row r="23">
          <cell r="C23" t="str">
            <v>Jun 2001</v>
          </cell>
          <cell r="D23">
            <v>37072</v>
          </cell>
        </row>
        <row r="24">
          <cell r="C24" t="str">
            <v>Jun 2002</v>
          </cell>
          <cell r="D24">
            <v>37437</v>
          </cell>
        </row>
        <row r="25">
          <cell r="C25" t="str">
            <v>Mar 2000</v>
          </cell>
          <cell r="D25">
            <v>36616</v>
          </cell>
        </row>
        <row r="26">
          <cell r="C26" t="str">
            <v>Mar 2001</v>
          </cell>
          <cell r="D26">
            <v>36981</v>
          </cell>
        </row>
        <row r="27">
          <cell r="C27" t="str">
            <v>Mar 2002</v>
          </cell>
          <cell r="D27">
            <v>37346</v>
          </cell>
        </row>
        <row r="28">
          <cell r="C28" t="str">
            <v>May 2000</v>
          </cell>
          <cell r="D28">
            <v>36677</v>
          </cell>
        </row>
        <row r="29">
          <cell r="C29" t="str">
            <v>May 2001</v>
          </cell>
          <cell r="D29">
            <v>37042</v>
          </cell>
        </row>
        <row r="30">
          <cell r="C30" t="str">
            <v>May 2002</v>
          </cell>
          <cell r="D30">
            <v>37407</v>
          </cell>
        </row>
        <row r="31">
          <cell r="C31" t="str">
            <v>Nov 2000</v>
          </cell>
          <cell r="D31">
            <v>36860</v>
          </cell>
        </row>
        <row r="32">
          <cell r="C32" t="str">
            <v>Nov 2001</v>
          </cell>
          <cell r="D32">
            <v>37225</v>
          </cell>
        </row>
        <row r="33">
          <cell r="C33" t="str">
            <v>Nov 2002</v>
          </cell>
          <cell r="D33">
            <v>37590</v>
          </cell>
        </row>
        <row r="34">
          <cell r="C34" t="str">
            <v>Oct 2000</v>
          </cell>
          <cell r="D34">
            <v>36830</v>
          </cell>
        </row>
        <row r="35">
          <cell r="C35" t="str">
            <v>Oct 2001</v>
          </cell>
          <cell r="D35">
            <v>37195</v>
          </cell>
        </row>
        <row r="36">
          <cell r="C36" t="str">
            <v>Oct 2002</v>
          </cell>
          <cell r="D36">
            <v>37560</v>
          </cell>
        </row>
        <row r="37">
          <cell r="C37" t="str">
            <v>Sep 2000</v>
          </cell>
          <cell r="D37">
            <v>36799</v>
          </cell>
        </row>
        <row r="38">
          <cell r="C38" t="str">
            <v>Sep 2001</v>
          </cell>
          <cell r="D38">
            <v>37164</v>
          </cell>
        </row>
        <row r="39">
          <cell r="C39" t="str">
            <v>Sep 2002</v>
          </cell>
          <cell r="D39">
            <v>37529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.1 Lead"/>
      <sheetName val="Links"/>
      <sheetName val="p.2 Property Rollforward"/>
      <sheetName val="p.3 Additions Testing"/>
      <sheetName val="p.4 Disposals Testing"/>
      <sheetName val="p.5 Software Devel. Testing"/>
      <sheetName val="p.6 Depreciation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_Monthly"/>
      <sheetName val="Budget"/>
      <sheetName val="Departmental"/>
      <sheetName val="YTD Deltas"/>
      <sheetName val="July Deltas"/>
    </sheetNames>
    <sheetDataSet>
      <sheetData sheetId="0"/>
      <sheetData sheetId="1"/>
      <sheetData sheetId="2" refreshError="1">
        <row r="9">
          <cell r="D9" t="str">
            <v>AccountName</v>
          </cell>
        </row>
      </sheetData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"/>
      <sheetName val="SM adj-crd"/>
      <sheetName val="AR Transfers Exception"/>
      <sheetName val=" Late Payment Fees"/>
      <sheetName val=" Late Fee Credits"/>
      <sheetName val=" Late Filing Fee"/>
      <sheetName val="Applied Disbursements"/>
      <sheetName val="Jan netting"/>
      <sheetName val="Invoice Exception Jan"/>
      <sheetName val="Billing Exception Jan"/>
      <sheetName val="Aged AR"/>
      <sheetName val="1-Close proc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 Cash Quarterly"/>
      <sheetName val="2015 Cash Monthly"/>
      <sheetName val="September 13 Bank to 224"/>
      <sheetName val="August 13 Bank to 224"/>
      <sheetName val="July 13 Bank to 224"/>
      <sheetName val="June 13 Bank to 224"/>
      <sheetName val="May 13 Bank to 224"/>
      <sheetName val="April 13 Bank to 224"/>
      <sheetName val="March13 Bank to 224"/>
      <sheetName val="February13 Bank to 224"/>
      <sheetName val="January13 Bank to 224"/>
      <sheetName val="October 13 Bank to 224"/>
      <sheetName val="November 13 Bank to 224"/>
      <sheetName val="December 13 Bank to 224"/>
      <sheetName val="January 14 Bank to 224"/>
      <sheetName val="February14 Bank to 224"/>
      <sheetName val="March 14 Bank to 224"/>
      <sheetName val="April 14 Bank to 224"/>
      <sheetName val="May 14 Bank to 224"/>
      <sheetName val="June 14 Bank to 224"/>
      <sheetName val="July 14 Bank to 224"/>
      <sheetName val="August 14 Bank to 224"/>
      <sheetName val="September 14 Bank to 224"/>
      <sheetName val="Oct 14 Bank to 224"/>
      <sheetName val="Nov 14 Bank to 224"/>
      <sheetName val="Dec 14 Bank to 224"/>
      <sheetName val="December15 Bank to 224"/>
      <sheetName val="November15 Bank to 224"/>
      <sheetName val="October15 Bank to 224"/>
      <sheetName val="September15 Bank to 224"/>
      <sheetName val="Jan 15 Bank to 224"/>
      <sheetName val="Feb 15 Bank to 224"/>
      <sheetName val="March15 Bank to 224"/>
      <sheetName val="April15 Bank to 224"/>
      <sheetName val="May15 Bank to 224"/>
      <sheetName val="June15 Bank to 224"/>
      <sheetName val="July15 Bank to 224"/>
      <sheetName val="August15 Bank to 224"/>
      <sheetName val="Sheet1"/>
    </sheetNames>
    <sheetDataSet>
      <sheetData sheetId="0"/>
      <sheetData sheetId="1">
        <row r="44">
          <cell r="B44">
            <v>201494253.81484199</v>
          </cell>
          <cell r="C44">
            <v>378598430.86372703</v>
          </cell>
          <cell r="E44">
            <v>134265374.25734401</v>
          </cell>
          <cell r="F44">
            <v>20505955.344087005</v>
          </cell>
        </row>
        <row r="45">
          <cell r="B45">
            <v>-150487359.66000003</v>
          </cell>
          <cell r="C45">
            <v>-307062668.06</v>
          </cell>
          <cell r="E45">
            <v>-114924341.75</v>
          </cell>
          <cell r="F45">
            <v>-20102641.939999998</v>
          </cell>
        </row>
        <row r="46">
          <cell r="C46">
            <v>-67776537</v>
          </cell>
          <cell r="D46">
            <v>67776537</v>
          </cell>
        </row>
        <row r="47">
          <cell r="B47">
            <v>-9243331.8037299998</v>
          </cell>
          <cell r="C47">
            <v>-3742294.708997</v>
          </cell>
          <cell r="E47">
            <v>-2505170.5986660002</v>
          </cell>
          <cell r="F47">
            <v>-1357533.938607</v>
          </cell>
        </row>
        <row r="48">
          <cell r="B48">
            <v>-163514.18700000003</v>
          </cell>
          <cell r="C48">
            <v>-310374.15125</v>
          </cell>
          <cell r="E48">
            <v>-113309.27551000001</v>
          </cell>
          <cell r="F48">
            <v>-18410.486240000002</v>
          </cell>
        </row>
        <row r="49">
          <cell r="B49">
            <v>319598.39</v>
          </cell>
          <cell r="C49">
            <v>1941003</v>
          </cell>
          <cell r="E49">
            <v>43</v>
          </cell>
          <cell r="F49">
            <v>7509.84</v>
          </cell>
        </row>
        <row r="51">
          <cell r="B51">
            <v>4145721.3592784819</v>
          </cell>
          <cell r="C51">
            <v>1749285.5251782013</v>
          </cell>
          <cell r="E51">
            <v>87882.181792805655</v>
          </cell>
          <cell r="F51">
            <v>325543.83375051187</v>
          </cell>
        </row>
        <row r="57">
          <cell r="B57">
            <v>200459587.62240005</v>
          </cell>
          <cell r="C57">
            <v>380501995.02400005</v>
          </cell>
          <cell r="E57">
            <v>138911069.79315197</v>
          </cell>
          <cell r="F57">
            <v>22570264.680448003</v>
          </cell>
        </row>
        <row r="58">
          <cell r="B58">
            <v>-167668702.40999994</v>
          </cell>
          <cell r="C58">
            <v>-300149402.91000003</v>
          </cell>
          <cell r="E58">
            <v>-143898843.19999999</v>
          </cell>
          <cell r="F58">
            <v>-21637957.34</v>
          </cell>
        </row>
        <row r="59">
          <cell r="C59">
            <v>-68732840</v>
          </cell>
          <cell r="D59">
            <v>68732840</v>
          </cell>
        </row>
        <row r="60">
          <cell r="B60">
            <v>-7985696.9584400011</v>
          </cell>
          <cell r="C60">
            <v>-2263597.8892399999</v>
          </cell>
          <cell r="E60">
            <v>-1337086.89748</v>
          </cell>
          <cell r="F60">
            <v>-1018713.72484</v>
          </cell>
        </row>
        <row r="61">
          <cell r="B61">
            <v>-18862.453799999999</v>
          </cell>
          <cell r="C61">
            <v>-35803.731749999992</v>
          </cell>
          <cell r="E61">
            <v>-13070.981873999997</v>
          </cell>
          <cell r="F61">
            <v>-2123.7725759999998</v>
          </cell>
        </row>
        <row r="62">
          <cell r="B62">
            <v>375370.66</v>
          </cell>
          <cell r="C62">
            <v>0</v>
          </cell>
          <cell r="E62">
            <v>0</v>
          </cell>
          <cell r="F62">
            <v>196264.92</v>
          </cell>
        </row>
        <row r="63">
          <cell r="B63">
            <v>2854181.6000958998</v>
          </cell>
          <cell r="C63">
            <v>1204320.8229861965</v>
          </cell>
          <cell r="E63">
            <v>60503.754235176901</v>
          </cell>
          <cell r="F63">
            <v>224125.34268272674</v>
          </cell>
        </row>
        <row r="68">
          <cell r="B68">
            <v>202046509.9587</v>
          </cell>
          <cell r="C68">
            <v>383465840.79012495</v>
          </cell>
          <cell r="E68">
            <v>139993090.36455101</v>
          </cell>
          <cell r="F68">
            <v>22746071.336623996</v>
          </cell>
        </row>
        <row r="69">
          <cell r="B69">
            <v>-153516204.15000004</v>
          </cell>
          <cell r="C69">
            <v>-311358228.00999999</v>
          </cell>
          <cell r="E69">
            <v>-124678743.67</v>
          </cell>
          <cell r="F69">
            <v>-19802656.349999998</v>
          </cell>
        </row>
        <row r="70">
          <cell r="C70">
            <v>-67662776</v>
          </cell>
          <cell r="D70">
            <v>67662776</v>
          </cell>
        </row>
        <row r="71">
          <cell r="B71">
            <v>-6728785.8805780001</v>
          </cell>
          <cell r="C71">
            <v>-2173685.6025380003</v>
          </cell>
          <cell r="E71">
            <v>-1303143.0686259998</v>
          </cell>
          <cell r="F71">
            <v>-799202.35825800011</v>
          </cell>
        </row>
        <row r="72">
          <cell r="B72">
            <v>-820843.26750000007</v>
          </cell>
          <cell r="C72">
            <v>-1558082.1281249998</v>
          </cell>
          <cell r="E72">
            <v>-568813.98277499992</v>
          </cell>
          <cell r="F72">
            <v>-92420.871599999999</v>
          </cell>
        </row>
        <row r="73">
          <cell r="B73">
            <v>799231.22999999986</v>
          </cell>
          <cell r="C73">
            <v>0</v>
          </cell>
          <cell r="E73">
            <v>0</v>
          </cell>
          <cell r="F73">
            <v>917262.38</v>
          </cell>
        </row>
        <row r="75">
          <cell r="B75">
            <v>260617.23487061969</v>
          </cell>
          <cell r="C75">
            <v>109967.34152207615</v>
          </cell>
          <cell r="E75">
            <v>5524.6383508090503</v>
          </cell>
          <cell r="F75">
            <v>20465.035256495146</v>
          </cell>
        </row>
        <row r="79">
          <cell r="B79">
            <v>202655498.18064201</v>
          </cell>
          <cell r="C79">
            <v>384636433.93139094</v>
          </cell>
          <cell r="E79">
            <v>140352856.501957</v>
          </cell>
          <cell r="F79">
            <v>22815858.716010004</v>
          </cell>
        </row>
        <row r="80">
          <cell r="B80">
            <v>-162058575.64999995</v>
          </cell>
          <cell r="C80">
            <v>-385893254.95999998</v>
          </cell>
          <cell r="E80">
            <v>-126434736.29000001</v>
          </cell>
          <cell r="F80">
            <v>-29992736.159999996</v>
          </cell>
        </row>
        <row r="81">
          <cell r="C81">
            <v>10072118.670000017</v>
          </cell>
          <cell r="D81">
            <v>-10072118.670000017</v>
          </cell>
        </row>
        <row r="82">
          <cell r="B82">
            <v>-4622329.3978359997</v>
          </cell>
          <cell r="C82">
            <v>-1941889.6393559999</v>
          </cell>
          <cell r="E82">
            <v>-1376550.0888119997</v>
          </cell>
          <cell r="F82">
            <v>-812230.41399599984</v>
          </cell>
        </row>
        <row r="83">
          <cell r="B83">
            <v>-73733.049521000008</v>
          </cell>
          <cell r="C83">
            <v>-135724.67340800003</v>
          </cell>
          <cell r="E83">
            <v>-41069.127548000004</v>
          </cell>
          <cell r="F83">
            <v>-8094.8595230000001</v>
          </cell>
        </row>
        <row r="84">
          <cell r="B84">
            <v>803080.83000000031</v>
          </cell>
          <cell r="C84">
            <v>0</v>
          </cell>
          <cell r="E84">
            <v>0</v>
          </cell>
          <cell r="F84">
            <v>74982.17</v>
          </cell>
        </row>
        <row r="86">
          <cell r="B86">
            <v>646657.40553378034</v>
          </cell>
          <cell r="C86">
            <v>288750.54311388539</v>
          </cell>
          <cell r="E86">
            <v>14281.744564990981</v>
          </cell>
          <cell r="F86">
            <v>48561.421787343228</v>
          </cell>
        </row>
        <row r="90">
          <cell r="B90">
            <v>203850718.21635398</v>
          </cell>
          <cell r="C90">
            <v>375231015.75859213</v>
          </cell>
          <cell r="E90">
            <v>113541702.176952</v>
          </cell>
          <cell r="F90">
            <v>22379441.298101999</v>
          </cell>
        </row>
        <row r="91">
          <cell r="B91">
            <v>-160487259.44999996</v>
          </cell>
          <cell r="C91">
            <v>-375897956.22999996</v>
          </cell>
          <cell r="E91">
            <v>-121187661.39</v>
          </cell>
          <cell r="F91">
            <v>-23451272.699000005</v>
          </cell>
        </row>
        <row r="92">
          <cell r="C92">
            <v>7618918.0800000103</v>
          </cell>
          <cell r="D92">
            <v>-7618918.0800000103</v>
          </cell>
        </row>
        <row r="93">
          <cell r="B93">
            <v>-9747175.4297329988</v>
          </cell>
          <cell r="C93">
            <v>-1843105.7787930002</v>
          </cell>
          <cell r="E93">
            <v>-1164909.0372609999</v>
          </cell>
          <cell r="F93">
            <v>-1003686.1342130001</v>
          </cell>
        </row>
        <row r="94">
          <cell r="B94">
            <v>-659944.14862999995</v>
          </cell>
          <cell r="C94">
            <v>-1214797.22624</v>
          </cell>
          <cell r="E94">
            <v>-367587.27043999993</v>
          </cell>
          <cell r="F94">
            <v>-72452.654689999996</v>
          </cell>
        </row>
        <row r="95">
          <cell r="B95">
            <v>716314.80596000014</v>
          </cell>
          <cell r="C95">
            <v>36998.190080000008</v>
          </cell>
          <cell r="E95">
            <v>11195.33648</v>
          </cell>
          <cell r="F95">
            <v>40460.777479999997</v>
          </cell>
        </row>
        <row r="97">
          <cell r="B97">
            <v>5172054.5810085349</v>
          </cell>
          <cell r="C97">
            <v>2309466.4292108826</v>
          </cell>
          <cell r="E97">
            <v>114227.35094355415</v>
          </cell>
          <cell r="F97">
            <v>388400.90883703006</v>
          </cell>
        </row>
        <row r="101">
          <cell r="B101">
            <v>201450682.84619302</v>
          </cell>
          <cell r="C101">
            <v>370687093.67846411</v>
          </cell>
          <cell r="E101">
            <v>112166750.14508396</v>
          </cell>
          <cell r="F101">
            <v>22108433.750258997</v>
          </cell>
        </row>
        <row r="102">
          <cell r="B102">
            <v>-189846507.65999967</v>
          </cell>
          <cell r="C102">
            <v>-695640680.41000021</v>
          </cell>
          <cell r="E102">
            <v>-130700757.48999999</v>
          </cell>
          <cell r="F102">
            <v>-28659871.940000001</v>
          </cell>
        </row>
        <row r="103">
          <cell r="C103">
            <v>316523455.82999998</v>
          </cell>
          <cell r="D103">
            <v>-316523455.82999998</v>
          </cell>
        </row>
        <row r="104">
          <cell r="B104">
            <v>-7233193.9559159987</v>
          </cell>
          <cell r="C104">
            <v>-2683996.2930359999</v>
          </cell>
          <cell r="E104">
            <v>-1734809.194172</v>
          </cell>
          <cell r="F104">
            <v>-1040741.6368760001</v>
          </cell>
        </row>
        <row r="105">
          <cell r="B105">
            <v>-1684176.4729889999</v>
          </cell>
          <cell r="C105">
            <v>-3100160.6910720002</v>
          </cell>
          <cell r="E105">
            <v>-938082.16033199988</v>
          </cell>
          <cell r="F105">
            <v>-184899.065607</v>
          </cell>
        </row>
        <row r="106">
          <cell r="B106">
            <v>583100.06999999995</v>
          </cell>
          <cell r="C106">
            <v>0</v>
          </cell>
          <cell r="E106">
            <v>0</v>
          </cell>
          <cell r="F106">
            <v>98845.98000000001</v>
          </cell>
        </row>
        <row r="108">
          <cell r="B108">
            <v>6904579.7485522898</v>
          </cell>
          <cell r="C108">
            <v>3083087.173333107</v>
          </cell>
          <cell r="E108">
            <v>152491.02022886043</v>
          </cell>
          <cell r="F108">
            <v>518506.72196973616</v>
          </cell>
        </row>
        <row r="112">
          <cell r="B112">
            <v>203801481.57571301</v>
          </cell>
          <cell r="C112">
            <v>375144469.46342403</v>
          </cell>
          <cell r="E112">
            <v>113515514.006844</v>
          </cell>
          <cell r="F112">
            <v>22374279.524019003</v>
          </cell>
        </row>
        <row r="113">
          <cell r="B113">
            <v>-250722819.27000001</v>
          </cell>
          <cell r="C113">
            <v>-369467093.51000017</v>
          </cell>
          <cell r="E113">
            <v>-125766412.34999999</v>
          </cell>
          <cell r="F113">
            <v>-16913171.010000002</v>
          </cell>
        </row>
        <row r="114">
          <cell r="C114">
            <v>-3508810.0799999982</v>
          </cell>
          <cell r="D114">
            <v>3508810.0799999982</v>
          </cell>
        </row>
        <row r="115">
          <cell r="B115">
            <v>-9922838.276933996</v>
          </cell>
          <cell r="C115">
            <v>-3082146.8968140003</v>
          </cell>
          <cell r="E115">
            <v>-1634654.7142780002</v>
          </cell>
          <cell r="F115">
            <v>-1114882.6819740001</v>
          </cell>
        </row>
        <row r="116">
          <cell r="B116">
            <v>-646736.29241200001</v>
          </cell>
          <cell r="C116">
            <v>-1176988.0926580001</v>
          </cell>
          <cell r="E116">
            <v>-345855.49990599998</v>
          </cell>
          <cell r="F116">
            <v>-79155.485023999994</v>
          </cell>
        </row>
        <row r="117">
          <cell r="B117">
            <v>856082.91000000027</v>
          </cell>
          <cell r="C117">
            <v>173535</v>
          </cell>
          <cell r="E117">
            <v>-43</v>
          </cell>
          <cell r="F117">
            <v>24741.989999999998</v>
          </cell>
        </row>
        <row r="119">
          <cell r="B119">
            <v>2711252.1045833128</v>
          </cell>
          <cell r="C119">
            <v>1289677.0124772054</v>
          </cell>
          <cell r="E119">
            <v>72063.573043532073</v>
          </cell>
          <cell r="F119">
            <v>199780.19989595428</v>
          </cell>
        </row>
        <row r="123">
          <cell r="B123">
            <v>201689682.03186002</v>
          </cell>
          <cell r="C123">
            <v>367049932.29398996</v>
          </cell>
          <cell r="E123">
            <v>107856858.20942998</v>
          </cell>
          <cell r="F123">
            <v>24685054.67472</v>
          </cell>
        </row>
        <row r="124">
          <cell r="B124">
            <v>-238018602.28999987</v>
          </cell>
          <cell r="C124">
            <v>-384417726.78000015</v>
          </cell>
          <cell r="E124">
            <v>-112995747.96999998</v>
          </cell>
          <cell r="F124">
            <v>-22681392.889999997</v>
          </cell>
        </row>
        <row r="125">
          <cell r="C125">
            <v>4692899.26</v>
          </cell>
          <cell r="D125">
            <v>-4692899.26</v>
          </cell>
        </row>
        <row r="126">
          <cell r="B126">
            <v>-6821163.8154179994</v>
          </cell>
          <cell r="C126">
            <v>-2840452.6661780002</v>
          </cell>
          <cell r="E126">
            <v>-1568807.4849060001</v>
          </cell>
          <cell r="F126">
            <v>-1098764.7934980001</v>
          </cell>
        </row>
        <row r="127">
          <cell r="B127">
            <v>-301563.74789200001</v>
          </cell>
          <cell r="C127">
            <v>-548812.46747799998</v>
          </cell>
          <cell r="E127">
            <v>-161267.40064599997</v>
          </cell>
          <cell r="F127">
            <v>-36909.053983999998</v>
          </cell>
        </row>
        <row r="128">
          <cell r="B128">
            <v>758330.60999999987</v>
          </cell>
          <cell r="C128">
            <v>0</v>
          </cell>
          <cell r="E128">
            <v>0</v>
          </cell>
          <cell r="F128">
            <v>1741.43</v>
          </cell>
        </row>
        <row r="130">
          <cell r="B130">
            <v>4526088.2119535478</v>
          </cell>
          <cell r="C130">
            <v>2152950.6288009519</v>
          </cell>
          <cell r="E130">
            <v>120300.90743395174</v>
          </cell>
          <cell r="F130">
            <v>333507.46181154932</v>
          </cell>
        </row>
        <row r="134">
          <cell r="B134">
            <v>205030616.47416404</v>
          </cell>
          <cell r="C134">
            <v>373101408.792126</v>
          </cell>
          <cell r="E134">
            <v>109635071.97598201</v>
          </cell>
          <cell r="F134">
            <v>25093778.587728009</v>
          </cell>
        </row>
        <row r="135">
          <cell r="B135">
            <v>-178485800.68999994</v>
          </cell>
          <cell r="C135">
            <v>-370478783.46000004</v>
          </cell>
          <cell r="E135">
            <v>-136845009.67999998</v>
          </cell>
          <cell r="F135">
            <v>-21171903.669999998</v>
          </cell>
        </row>
        <row r="136">
          <cell r="C136">
            <v>-4908126.7300000004</v>
          </cell>
          <cell r="D136">
            <v>4908126.7300000004</v>
          </cell>
        </row>
        <row r="137">
          <cell r="B137">
            <v>-5790359.07491</v>
          </cell>
          <cell r="C137">
            <v>-1914343.6281100002</v>
          </cell>
          <cell r="E137">
            <v>-1074834.72847</v>
          </cell>
          <cell r="F137">
            <v>-838470.81851000013</v>
          </cell>
        </row>
        <row r="138">
          <cell r="B138">
            <v>-724252.57109600015</v>
          </cell>
          <cell r="C138">
            <v>-1318059.0949640002</v>
          </cell>
          <cell r="E138">
            <v>-387308.920148</v>
          </cell>
          <cell r="F138">
            <v>-88642.873792000013</v>
          </cell>
        </row>
        <row r="139">
          <cell r="B139">
            <v>497345.38000000006</v>
          </cell>
          <cell r="C139">
            <v>0</v>
          </cell>
          <cell r="E139">
            <v>0</v>
          </cell>
          <cell r="F139">
            <v>65413.29000000003</v>
          </cell>
        </row>
        <row r="141">
          <cell r="B141">
            <v>315029.87662081275</v>
          </cell>
          <cell r="C141">
            <v>149852.088426072</v>
          </cell>
          <cell r="E141">
            <v>8373.3189128304584</v>
          </cell>
          <cell r="F141">
            <v>23213.161040284893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8">
          <cell r="H8" t="str">
            <v>SLD Disbursement</v>
          </cell>
        </row>
        <row r="9">
          <cell r="H9" t="str">
            <v>RHC Disbursement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over Page"/>
      <sheetName val="Main Messages"/>
      <sheetName val="Summary of Results - Total"/>
      <sheetName val="Summary by Business"/>
      <sheetName val="Tot_Blrz"/>
      <sheetName val="Tot_Pcare"/>
      <sheetName val="Dura_Hyp"/>
      <sheetName val="Ob_Manual"/>
      <sheetName val="PP_Manual"/>
      <sheetName val="O_Power_Oc"/>
      <sheetName val="PP_Power"/>
      <sheetName val="format"/>
      <sheetName val="Braun_NA"/>
      <sheetName val="Total NA"/>
      <sheetName val="Blade-Razor"/>
      <sheetName val="Personal Care"/>
      <sheetName val="Duracell"/>
      <sheetName val="Braun"/>
      <sheetName val="Oral Care Total"/>
      <sheetName val="Oral Care Power"/>
      <sheetName val="Oral Care Manual"/>
      <sheetName val="FRSC MTD &amp; YTD LE"/>
      <sheetName val="Sales Promo vs LE"/>
      <sheetName val="Sales Promo by Bus vs LE"/>
      <sheetName val="Adv Spend MTD &amp; YTD vs LE"/>
      <sheetName val="Port Mix"/>
      <sheetName val="FRSC MTD &amp; YTD Nov RFC"/>
      <sheetName val="Sales Promo vs Nov RFC"/>
      <sheetName val="Sales Promo by Bus vs Nov RFC"/>
      <sheetName val="Adv Spend MTD &amp; YTD vs Nov RFC"/>
      <sheetName val="Promo Spend MTD &amp; YTD vs Bud"/>
      <sheetName val="Promo Spend MTD &amp; YTD vs BU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">
          <cell r="C8" t="str">
            <v>Gross Sales</v>
          </cell>
          <cell r="O8" t="str">
            <v xml:space="preserve"> 152,662,563.38  USD</v>
          </cell>
          <cell r="S8" t="str">
            <v>1788,146,518.15  USD</v>
          </cell>
        </row>
        <row r="9">
          <cell r="C9" t="str">
            <v>520002  Cash Discount-PPD</v>
          </cell>
        </row>
        <row r="10">
          <cell r="C10" t="str">
            <v>501001  Sales Rev Adj - PPD</v>
          </cell>
        </row>
        <row r="11">
          <cell r="C11" t="str">
            <v>520216  Net Sales Red - LTO</v>
          </cell>
        </row>
        <row r="12">
          <cell r="C12" t="str">
            <v>501000  Sales Rev Adjustment</v>
          </cell>
          <cell r="J12" t="str">
            <v xml:space="preserve">     510,000.00  USD</v>
          </cell>
          <cell r="O12" t="str">
            <v xml:space="preserve">     510,000.00  USD</v>
          </cell>
          <cell r="R12" t="str">
            <v xml:space="preserve">     510,000.00  USD</v>
          </cell>
          <cell r="S12" t="str">
            <v xml:space="preserve">     510,000.00  USD</v>
          </cell>
        </row>
        <row r="13">
          <cell r="C13" t="str">
            <v>505000  Sales Rev Reduction</v>
          </cell>
          <cell r="O13" t="str">
            <v xml:space="preserve">   5,671,143.75  USD</v>
          </cell>
          <cell r="S13" t="str">
            <v xml:space="preserve">   5,671,143.75  USD</v>
          </cell>
        </row>
        <row r="14">
          <cell r="C14" t="str">
            <v>506000  Freight Loss</v>
          </cell>
        </row>
        <row r="15">
          <cell r="C15" t="str">
            <v>520000  Cash Discount on Sal</v>
          </cell>
          <cell r="O15" t="str">
            <v xml:space="preserve">   2,658,281.94  USD</v>
          </cell>
          <cell r="S15" t="str">
            <v xml:space="preserve">  31,546,074.62  USD</v>
          </cell>
        </row>
        <row r="16">
          <cell r="C16" t="str">
            <v>520001  Customer Deductions</v>
          </cell>
          <cell r="O16" t="str">
            <v xml:space="preserve">     387,442.43  USD</v>
          </cell>
          <cell r="S16" t="str">
            <v xml:space="preserve">     950,875.47  USD</v>
          </cell>
        </row>
        <row r="17">
          <cell r="C17" t="str">
            <v>520004  Cust Ded &lt;Tolerance</v>
          </cell>
          <cell r="O17" t="str">
            <v xml:space="preserve">     752,811.79  USD</v>
          </cell>
          <cell r="S17" t="str">
            <v xml:space="preserve">   4,266,805.74  USD</v>
          </cell>
        </row>
        <row r="18">
          <cell r="C18" t="str">
            <v>520215  Net Sales Red - Trad</v>
          </cell>
          <cell r="O18" t="str">
            <v xml:space="preserve">     627,693.00  USD</v>
          </cell>
          <cell r="S18" t="str">
            <v xml:space="preserve">  10,039,471.47  USD</v>
          </cell>
        </row>
        <row r="19">
          <cell r="C19" t="str">
            <v>520400  Quantity Rebates</v>
          </cell>
        </row>
        <row r="20">
          <cell r="C20" t="str">
            <v>520406  Net Sales Red - MCF</v>
          </cell>
        </row>
        <row r="21">
          <cell r="C21" t="str">
            <v>525000  Uncon Allow Misc Acc</v>
          </cell>
        </row>
        <row r="22">
          <cell r="C22">
            <v>525001</v>
          </cell>
        </row>
        <row r="23">
          <cell r="C23" t="str">
            <v>525002  Uncon Allow  Spec Di</v>
          </cell>
        </row>
        <row r="24">
          <cell r="C24" t="str">
            <v>525003  Uncon Allow Bid Disc</v>
          </cell>
        </row>
        <row r="25">
          <cell r="C25" t="str">
            <v>525004  Uncon Allow End Usr</v>
          </cell>
        </row>
        <row r="26">
          <cell r="C26" t="str">
            <v>525005  Uncon Allow Bid Pr/d</v>
          </cell>
        </row>
        <row r="27">
          <cell r="C27" t="str">
            <v>525006  Uncon Allow - Clsout</v>
          </cell>
          <cell r="J27" t="str">
            <v xml:space="preserve">      73,002.72  USD</v>
          </cell>
          <cell r="O27" t="str">
            <v xml:space="preserve">      73,002.72  USD</v>
          </cell>
          <cell r="S27" t="str">
            <v xml:space="preserve">   2,125,139.26  USD</v>
          </cell>
        </row>
        <row r="28">
          <cell r="C28" t="str">
            <v>525007  Uncon Allow - CO-OP</v>
          </cell>
          <cell r="J28" t="str">
            <v xml:space="preserve">     626,648.58  CAD</v>
          </cell>
          <cell r="O28" t="str">
            <v xml:space="preserve">     487,438.57  USD</v>
          </cell>
          <cell r="R28" t="str">
            <v xml:space="preserve">   5,449,343.82  CAD</v>
          </cell>
          <cell r="S28" t="str">
            <v xml:space="preserve">   4,238,771.94  USD</v>
          </cell>
        </row>
        <row r="29">
          <cell r="C29" t="str">
            <v>525008  Uncon Allow - Dis Fr</v>
          </cell>
        </row>
        <row r="30">
          <cell r="C30" t="str">
            <v>525009  Uncon Allow Dvp Acc</v>
          </cell>
        </row>
        <row r="31">
          <cell r="C31" t="str">
            <v>525010  Uncon Allow Dis Comm</v>
          </cell>
          <cell r="J31" t="str">
            <v xml:space="preserve">     469,239.00  USD</v>
          </cell>
          <cell r="O31" t="str">
            <v xml:space="preserve">     469,239.00  USD</v>
          </cell>
          <cell r="R31" t="str">
            <v xml:space="preserve">     469,239.00  USD</v>
          </cell>
          <cell r="S31" t="str">
            <v xml:space="preserve">     469,239.00  USD</v>
          </cell>
        </row>
        <row r="32">
          <cell r="C32" t="str">
            <v>525011  Uncon Allow - Dam Gd</v>
          </cell>
          <cell r="O32" t="str">
            <v xml:space="preserve">   1,209,420.33  USD</v>
          </cell>
          <cell r="S32" t="str">
            <v xml:space="preserve">   1,460,709.20  USD</v>
          </cell>
        </row>
        <row r="33">
          <cell r="C33" t="str">
            <v>525012  Uncon Allow Dam Oth</v>
          </cell>
          <cell r="J33" t="str">
            <v xml:space="preserve">       2,684.53  CAD</v>
          </cell>
          <cell r="O33" t="str">
            <v xml:space="preserve">       2,088.15  USD</v>
          </cell>
          <cell r="R33" t="str">
            <v xml:space="preserve">      26,199.78  CAD</v>
          </cell>
          <cell r="S33" t="str">
            <v xml:space="preserve">      20,379.47  USD</v>
          </cell>
        </row>
        <row r="34">
          <cell r="C34" t="str">
            <v>525013  Uncon Allow Dis Off</v>
          </cell>
          <cell r="J34" t="str">
            <v xml:space="preserve">     210,854.97  USD</v>
          </cell>
          <cell r="O34" t="str">
            <v xml:space="preserve">     210,854.97  USD</v>
          </cell>
          <cell r="S34" t="str">
            <v xml:space="preserve">   6,400,360.24  USD</v>
          </cell>
        </row>
        <row r="35">
          <cell r="C35" t="str">
            <v>525014  Uncon Allow - %Dis O</v>
          </cell>
          <cell r="J35" t="str">
            <v xml:space="preserve">      24,384.88  USD</v>
          </cell>
          <cell r="O35" t="str">
            <v xml:space="preserve">      24,384.88  USD</v>
          </cell>
          <cell r="R35" t="str">
            <v xml:space="preserve">     223,896.23  USD</v>
          </cell>
          <cell r="S35" t="str">
            <v xml:space="preserve">     223,896.23  USD</v>
          </cell>
        </row>
        <row r="36">
          <cell r="C36" t="str">
            <v>525015  Uncon Allow -EAS Sec</v>
          </cell>
        </row>
        <row r="37">
          <cell r="C37" t="str">
            <v>525016  Uncon Allow Feature</v>
          </cell>
          <cell r="O37" t="str">
            <v xml:space="preserve">     282,130.90  USD</v>
          </cell>
          <cell r="S37" t="str">
            <v xml:space="preserve">     385,807.24  USD</v>
          </cell>
        </row>
        <row r="38">
          <cell r="C38" t="str">
            <v>525017  Ucon Allow-Depot FRT</v>
          </cell>
          <cell r="O38" t="str">
            <v xml:space="preserve">      91,747.13  USD</v>
          </cell>
          <cell r="S38" t="str">
            <v xml:space="preserve">   1,462,693.56  USD</v>
          </cell>
        </row>
        <row r="39">
          <cell r="C39" t="str">
            <v>525018  Uncon Allow - Home D</v>
          </cell>
        </row>
        <row r="40">
          <cell r="C40" t="str">
            <v>525019  Uncon Allow Man Adj</v>
          </cell>
          <cell r="O40" t="str">
            <v xml:space="preserve">   1,687,607.19  USD</v>
          </cell>
          <cell r="S40" t="str">
            <v xml:space="preserve">  18,042,792.43  USD</v>
          </cell>
        </row>
        <row r="41">
          <cell r="C41" t="str">
            <v>525020  Uncon Allow - Mercha</v>
          </cell>
          <cell r="O41" t="str">
            <v xml:space="preserve">   4,214,498.43  USD</v>
          </cell>
          <cell r="S41" t="str">
            <v xml:space="preserve">  38,786,736.14  USD</v>
          </cell>
        </row>
        <row r="42">
          <cell r="C42" t="str">
            <v>525021  Uncon Allow - WalMar</v>
          </cell>
        </row>
        <row r="43">
          <cell r="C43" t="str">
            <v>525022  Uncon Allow - Mkt Ac</v>
          </cell>
          <cell r="R43" t="str">
            <v xml:space="preserve">      24,771.19  USD</v>
          </cell>
          <cell r="S43" t="str">
            <v xml:space="preserve">      24,771.19  USD</v>
          </cell>
        </row>
        <row r="44">
          <cell r="C44" t="str">
            <v>525023  Uncon Allow - Net Pr</v>
          </cell>
        </row>
        <row r="45">
          <cell r="C45" t="str">
            <v>525024  Uncon Allow - New It</v>
          </cell>
        </row>
        <row r="46">
          <cell r="C46" t="str">
            <v>525026  Uncon Allow - OEM Of</v>
          </cell>
        </row>
        <row r="47">
          <cell r="C47" t="str">
            <v>525027  Uncon Allow - Prom E</v>
          </cell>
        </row>
        <row r="48">
          <cell r="C48" t="str">
            <v>525028  Uncon Allow - Prom A</v>
          </cell>
          <cell r="S48" t="str">
            <v xml:space="preserve">   2,934,501.22  USD</v>
          </cell>
        </row>
        <row r="49">
          <cell r="C49" t="str">
            <v>525029  Uncon Allow - Purch</v>
          </cell>
        </row>
        <row r="50">
          <cell r="C50" t="str">
            <v>525030  Uncon Allow Prom All</v>
          </cell>
        </row>
        <row r="51">
          <cell r="C51" t="str">
            <v>525031  Uncon Allow - Purch</v>
          </cell>
          <cell r="R51" t="str">
            <v xml:space="preserve">     150,000.00  CAD</v>
          </cell>
          <cell r="S51" t="str">
            <v xml:space="preserve">     116,677.50  USD</v>
          </cell>
        </row>
        <row r="52">
          <cell r="C52" t="str">
            <v>525032  Uncon Allow - PrivLb</v>
          </cell>
        </row>
        <row r="53">
          <cell r="C53" t="str">
            <v>525033  Uncon Allow - PrivLb</v>
          </cell>
        </row>
        <row r="54">
          <cell r="C54" t="str">
            <v>525034  Uncon Allow - Mil Sp</v>
          </cell>
        </row>
        <row r="55">
          <cell r="C55" t="str">
            <v>525035  Uncon Allow - Pmnt T</v>
          </cell>
        </row>
        <row r="56">
          <cell r="C56" t="str">
            <v>525036  Uncon Allow - Volume</v>
          </cell>
        </row>
        <row r="57">
          <cell r="C57" t="str">
            <v>525037  Uncon Allow - Mk Ac</v>
          </cell>
        </row>
        <row r="58">
          <cell r="C58" t="str">
            <v>525038  Uncon Allow - PPD</v>
          </cell>
        </row>
        <row r="59">
          <cell r="C59" t="str">
            <v>Unconditional Allowances</v>
          </cell>
          <cell r="O59" t="str">
            <v xml:space="preserve">  19,359,785.18  USD</v>
          </cell>
          <cell r="S59" t="str">
            <v xml:space="preserve"> 129,676,845.67  USD</v>
          </cell>
        </row>
        <row r="61">
          <cell r="C61" t="str">
            <v>Full Revenue Sales</v>
          </cell>
          <cell r="O61" t="str">
            <v xml:space="preserve"> 133,302,778.20  USD</v>
          </cell>
          <cell r="S61" t="str">
            <v>1658,469,672.48  USD</v>
          </cell>
        </row>
        <row r="63">
          <cell r="C63">
            <v>526015</v>
          </cell>
        </row>
        <row r="64">
          <cell r="C64" t="str">
            <v>526000 - 526007</v>
          </cell>
          <cell r="O64" t="str">
            <v xml:space="preserve">   6,150,948.52  USD</v>
          </cell>
          <cell r="S64" t="str">
            <v xml:space="preserve">  43,842,103.24  USD</v>
          </cell>
        </row>
        <row r="65">
          <cell r="C65" t="str">
            <v>526010 - 526011</v>
          </cell>
        </row>
        <row r="66">
          <cell r="C66" t="str">
            <v>Temp Trade Promotions</v>
          </cell>
          <cell r="O66" t="str">
            <v xml:space="preserve">   6,150,948.52  USD</v>
          </cell>
          <cell r="S66" t="str">
            <v xml:space="preserve">  43,842,103.24  USD</v>
          </cell>
        </row>
        <row r="67">
          <cell r="C67" t="str">
            <v>526009  Listing Fees</v>
          </cell>
        </row>
        <row r="68">
          <cell r="C68" t="str">
            <v>526012  Listing Fees - PPD</v>
          </cell>
        </row>
        <row r="69">
          <cell r="C69" t="str">
            <v>525025  Uncon Allow - New St</v>
          </cell>
        </row>
        <row r="70">
          <cell r="C70" t="str">
            <v>Listing Fees</v>
          </cell>
        </row>
        <row r="71">
          <cell r="C71" t="str">
            <v>526008   Other Trade Spnd</v>
          </cell>
        </row>
        <row r="72">
          <cell r="C72" t="str">
            <v>526013  Other Tr Spend - PPD</v>
          </cell>
        </row>
        <row r="73">
          <cell r="C73" t="str">
            <v>Other Trade Payments</v>
          </cell>
        </row>
        <row r="75">
          <cell r="C75" t="str">
            <v>Total Trade Spending</v>
          </cell>
          <cell r="O75" t="str">
            <v xml:space="preserve">   6,150,948.52  USD</v>
          </cell>
          <cell r="S75" t="str">
            <v xml:space="preserve">  43,842,103.24  USD</v>
          </cell>
        </row>
        <row r="77">
          <cell r="C77" t="str">
            <v>526014  Temp Price Red - PPD</v>
          </cell>
        </row>
        <row r="78">
          <cell r="C78" t="str">
            <v>527000  TPRC-Con Temp PrRed</v>
          </cell>
          <cell r="O78" t="str">
            <v xml:space="preserve">   2,980,731.55  USD</v>
          </cell>
          <cell r="S78" t="str">
            <v xml:space="preserve">  33,389,490.10  USD</v>
          </cell>
        </row>
        <row r="79">
          <cell r="C79" t="str">
            <v>Temp Price Reductions</v>
          </cell>
          <cell r="O79" t="str">
            <v xml:space="preserve">   2,980,731.55  USD</v>
          </cell>
          <cell r="S79" t="str">
            <v xml:space="preserve">  33,389,490.10  USD</v>
          </cell>
        </row>
        <row r="80">
          <cell r="C80" t="str">
            <v>524002  Net Sales Red - Coup</v>
          </cell>
          <cell r="O80" t="str">
            <v xml:space="preserve">  (5,877,174.94) USD</v>
          </cell>
          <cell r="S80" t="str">
            <v xml:space="preserve">  18,364,441.84  USD</v>
          </cell>
        </row>
        <row r="81">
          <cell r="C81" t="str">
            <v>Couponing</v>
          </cell>
          <cell r="O81" t="str">
            <v xml:space="preserve">  (5,877,174.94) USD</v>
          </cell>
          <cell r="S81" t="str">
            <v xml:space="preserve">  18,364,441.84  USD</v>
          </cell>
        </row>
        <row r="82">
          <cell r="C82" t="str">
            <v>527002  Coupon Retail</v>
          </cell>
        </row>
        <row r="83">
          <cell r="C83" t="str">
            <v>527003  Coupons - PPD</v>
          </cell>
        </row>
        <row r="84">
          <cell r="C84" t="str">
            <v>Couponing - Retailer</v>
          </cell>
        </row>
        <row r="85">
          <cell r="C85" t="str">
            <v>Coupons</v>
          </cell>
          <cell r="O85" t="str">
            <v xml:space="preserve">  (5,877,174.94) USD</v>
          </cell>
          <cell r="S85" t="str">
            <v xml:space="preserve">  18,364,441.84  USD</v>
          </cell>
        </row>
        <row r="86">
          <cell r="C86" t="str">
            <v>527001  Other Consumer Spend</v>
          </cell>
        </row>
        <row r="87">
          <cell r="C87" t="str">
            <v>527004  Other Cons Spend - P</v>
          </cell>
        </row>
        <row r="88">
          <cell r="C88" t="str">
            <v>Other Consumer Spending</v>
          </cell>
        </row>
        <row r="90">
          <cell r="C90" t="str">
            <v>Total Consumer Spending</v>
          </cell>
          <cell r="O90" t="str">
            <v xml:space="preserve">  (2,896,443.39) USD</v>
          </cell>
          <cell r="S90" t="str">
            <v xml:space="preserve">  51,753,931.94  USD</v>
          </cell>
        </row>
        <row r="92">
          <cell r="C92" t="str">
            <v>Net Sales</v>
          </cell>
          <cell r="O92" t="str">
            <v xml:space="preserve"> 130,048,273.07  USD</v>
          </cell>
          <cell r="S92" t="str">
            <v>1562,873,637.30  USD</v>
          </cell>
        </row>
        <row r="94">
          <cell r="C94" t="str">
            <v>COST of SALES:</v>
          </cell>
        </row>
        <row r="95">
          <cell r="C95" t="str">
            <v>Freight</v>
          </cell>
          <cell r="O95" t="str">
            <v xml:space="preserve">     419,836.18  USD</v>
          </cell>
          <cell r="S95" t="str">
            <v xml:space="preserve">   5,562,645.83  USD</v>
          </cell>
        </row>
        <row r="96">
          <cell r="C96" t="str">
            <v xml:space="preserve">     Duty</v>
          </cell>
          <cell r="J96" t="str">
            <v xml:space="preserve">     122,153.21  CAD</v>
          </cell>
          <cell r="O96" t="str">
            <v xml:space="preserve">      95,016.89  USD</v>
          </cell>
          <cell r="R96" t="str">
            <v xml:space="preserve">     140,765.34  CAD</v>
          </cell>
          <cell r="S96" t="str">
            <v xml:space="preserve">     109,494.33  USD</v>
          </cell>
        </row>
        <row r="97">
          <cell r="C97" t="str">
            <v xml:space="preserve">     Royalties</v>
          </cell>
        </row>
        <row r="98">
          <cell r="C98" t="str">
            <v>Total Duty &amp; Other</v>
          </cell>
          <cell r="J98" t="str">
            <v xml:space="preserve">     122,153.21  CAD</v>
          </cell>
          <cell r="O98" t="str">
            <v xml:space="preserve">      95,016.89  USD</v>
          </cell>
          <cell r="R98" t="str">
            <v xml:space="preserve">     140,765.34  CAD</v>
          </cell>
          <cell r="S98" t="str">
            <v xml:space="preserve">     109,494.33  USD</v>
          </cell>
        </row>
        <row r="99">
          <cell r="C99" t="str">
            <v>Std Direct Costs</v>
          </cell>
          <cell r="O99" t="str">
            <v xml:space="preserve">  15,902,464.72  USD</v>
          </cell>
          <cell r="S99" t="str">
            <v xml:space="preserve"> 199,406,869.49  USD</v>
          </cell>
        </row>
        <row r="100">
          <cell r="C100" t="str">
            <v>Prom Dir Cost</v>
          </cell>
          <cell r="O100" t="str">
            <v xml:space="preserve">   1,708,710.14  USD</v>
          </cell>
          <cell r="S100" t="str">
            <v xml:space="preserve">  14,806,838.54  USD</v>
          </cell>
        </row>
        <row r="101">
          <cell r="C101" t="str">
            <v>Overhead Transferred In</v>
          </cell>
        </row>
        <row r="103">
          <cell r="C103" t="str">
            <v xml:space="preserve">   Market Cost of Sales</v>
          </cell>
          <cell r="O103" t="str">
            <v xml:space="preserve">  18,126,027.93  USD</v>
          </cell>
          <cell r="S103" t="str">
            <v xml:space="preserve"> 219,885,848.19  USD</v>
          </cell>
        </row>
        <row r="105">
          <cell r="C105" t="str">
            <v>FRS Profit Contribution</v>
          </cell>
          <cell r="O105" t="str">
            <v xml:space="preserve"> 115,176,750.27  USD</v>
          </cell>
          <cell r="S105" t="str">
            <v>1438,583,824.29  USD</v>
          </cell>
        </row>
        <row r="107">
          <cell r="C107" t="str">
            <v>SPC</v>
          </cell>
          <cell r="O107" t="str">
            <v xml:space="preserve"> 111,922,245.14  USD</v>
          </cell>
          <cell r="S107" t="str">
            <v>1342,987,789.11  USD</v>
          </cell>
        </row>
        <row r="109">
          <cell r="C109" t="str">
            <v>Frt Reclass Other Expense</v>
          </cell>
          <cell r="O109" t="str">
            <v xml:space="preserve">    (419,836.18) USD</v>
          </cell>
          <cell r="S109" t="str">
            <v xml:space="preserve">  (5,562,645.83) USD</v>
          </cell>
        </row>
        <row r="111">
          <cell r="C111" t="str">
            <v>DIRECT COST VARIANCES:</v>
          </cell>
        </row>
        <row r="112">
          <cell r="C112" t="str">
            <v xml:space="preserve">     Purchase Price Variance</v>
          </cell>
          <cell r="J112" t="str">
            <v xml:space="preserve">     927,218.82  CAD</v>
          </cell>
          <cell r="O112" t="str">
            <v xml:space="preserve">     721,237.16  USD</v>
          </cell>
          <cell r="S112" t="str">
            <v xml:space="preserve">     806,603.67  USD</v>
          </cell>
        </row>
        <row r="113">
          <cell r="C113" t="str">
            <v xml:space="preserve">     Purchase Price Variance Out Freight</v>
          </cell>
        </row>
        <row r="114">
          <cell r="C114" t="str">
            <v>Total Purchase Price Variance</v>
          </cell>
          <cell r="J114" t="str">
            <v xml:space="preserve">     927,218.82  CAD</v>
          </cell>
          <cell r="O114" t="str">
            <v xml:space="preserve">     721,237.16  USD</v>
          </cell>
          <cell r="S114" t="str">
            <v xml:space="preserve">     806,603.67  USD</v>
          </cell>
        </row>
        <row r="115">
          <cell r="C115" t="str">
            <v>541290  Interco Sourcing DCV</v>
          </cell>
        </row>
        <row r="116">
          <cell r="C116" t="str">
            <v>541302  I/C Sourcin DCV Exch</v>
          </cell>
        </row>
        <row r="117">
          <cell r="C117" t="str">
            <v>Standard / Standard DCV</v>
          </cell>
        </row>
        <row r="118">
          <cell r="C118" t="str">
            <v>541261  PPV- Reval</v>
          </cell>
        </row>
        <row r="119">
          <cell r="C119" t="str">
            <v>Revaluation</v>
          </cell>
        </row>
        <row r="120">
          <cell r="C120" t="str">
            <v>541273  Obsol - Dmg Gd Rtl</v>
          </cell>
        </row>
        <row r="121">
          <cell r="C121" t="str">
            <v>541265  Inv Obsolescence DC</v>
          </cell>
        </row>
        <row r="122">
          <cell r="C122" t="str">
            <v>541274  Obsol - Prov for Obs</v>
          </cell>
          <cell r="O122" t="str">
            <v xml:space="preserve">   2,248,449.77  USD</v>
          </cell>
          <cell r="S122" t="str">
            <v xml:space="preserve">   3,156,372.94  USD</v>
          </cell>
        </row>
        <row r="123">
          <cell r="C123" t="str">
            <v>541283  Obsol - Cons Refunds</v>
          </cell>
        </row>
        <row r="124">
          <cell r="C124" t="str">
            <v>541284  Obsol - Rtn Sls Loss</v>
          </cell>
          <cell r="J124" t="str">
            <v xml:space="preserve">     110,949.10  USD</v>
          </cell>
          <cell r="O124" t="str">
            <v xml:space="preserve">     110,949.10  USD</v>
          </cell>
          <cell r="R124" t="str">
            <v xml:space="preserve">     998,359.99  USD</v>
          </cell>
          <cell r="S124" t="str">
            <v xml:space="preserve">     998,359.99  USD</v>
          </cell>
        </row>
        <row r="125">
          <cell r="C125" t="str">
            <v>541287  Obsol - Scrap Rtns</v>
          </cell>
        </row>
        <row r="126">
          <cell r="C126" t="str">
            <v>541288  Obsol - Refurb Rtn G</v>
          </cell>
        </row>
        <row r="127">
          <cell r="C127" t="str">
            <v>541289  Obsol - Frt on Rtns</v>
          </cell>
          <cell r="R127" t="str">
            <v xml:space="preserve">       9,895.71  USD</v>
          </cell>
          <cell r="S127" t="str">
            <v xml:space="preserve">       9,895.71  USD</v>
          </cell>
        </row>
        <row r="128">
          <cell r="C128" t="str">
            <v>541253  Obsol - Frt Rtn OffI</v>
          </cell>
        </row>
        <row r="129">
          <cell r="C129" t="str">
            <v>Obsolescence</v>
          </cell>
          <cell r="O129" t="str">
            <v xml:space="preserve">   2,359,398.87  USD</v>
          </cell>
          <cell r="S129" t="str">
            <v xml:space="preserve">   4,164,628.64  USD</v>
          </cell>
        </row>
        <row r="130">
          <cell r="C130" t="str">
            <v>619013 - 619199</v>
          </cell>
          <cell r="J130" t="str">
            <v xml:space="preserve">     232,316.82  USD</v>
          </cell>
          <cell r="O130" t="str">
            <v xml:space="preserve">     232,316.82  USD</v>
          </cell>
          <cell r="R130" t="str">
            <v xml:space="preserve">     429,588.45  USD</v>
          </cell>
          <cell r="S130" t="str">
            <v xml:space="preserve">     429,588.45  USD</v>
          </cell>
        </row>
        <row r="131">
          <cell r="C131" t="str">
            <v>541200 - 541252</v>
          </cell>
          <cell r="O131" t="str">
            <v xml:space="preserve">      84,073.70  USD</v>
          </cell>
          <cell r="S131" t="str">
            <v xml:space="preserve">      41,005.29  USD</v>
          </cell>
        </row>
        <row r="132">
          <cell r="C132" t="str">
            <v>541254 - 541259</v>
          </cell>
        </row>
        <row r="133">
          <cell r="C133" t="str">
            <v>541263 - 541264</v>
          </cell>
        </row>
        <row r="134">
          <cell r="C134" t="str">
            <v>541266 - 541272</v>
          </cell>
        </row>
        <row r="135">
          <cell r="C135" t="str">
            <v>541275 - 541282</v>
          </cell>
        </row>
        <row r="136">
          <cell r="C136" t="str">
            <v>541285 - 541286</v>
          </cell>
        </row>
        <row r="137">
          <cell r="C137" t="str">
            <v>541291 - 541301</v>
          </cell>
        </row>
        <row r="138">
          <cell r="C138" t="str">
            <v>541303 - 543099</v>
          </cell>
        </row>
        <row r="139">
          <cell r="C139" t="str">
            <v>Other DCV</v>
          </cell>
          <cell r="O139" t="str">
            <v xml:space="preserve">     316,390.52  USD</v>
          </cell>
          <cell r="S139" t="str">
            <v xml:space="preserve">     470,593.74  USD</v>
          </cell>
        </row>
        <row r="141">
          <cell r="C141" t="str">
            <v xml:space="preserve">   Total Direct Cost Variance</v>
          </cell>
          <cell r="O141" t="str">
            <v xml:space="preserve">   3,397,026.55  USD</v>
          </cell>
          <cell r="S141" t="str">
            <v xml:space="preserve">   5,441,826.05  USD</v>
          </cell>
        </row>
        <row r="145">
          <cell r="C145" t="str">
            <v>Total Cost of Sales</v>
          </cell>
          <cell r="O145" t="str">
            <v xml:space="preserve">  21,103,218.30  USD</v>
          </cell>
          <cell r="S145" t="str">
            <v xml:space="preserve"> 219,765,028.41  USD</v>
          </cell>
        </row>
        <row r="147">
          <cell r="C147" t="str">
            <v>Gross Profit</v>
          </cell>
          <cell r="O147" t="str">
            <v xml:space="preserve"> 108,945,054.77  USD</v>
          </cell>
          <cell r="S147" t="str">
            <v>1343,108,608.89  USD</v>
          </cell>
        </row>
        <row r="149">
          <cell r="C149" t="str">
            <v>ADVERTISING:</v>
          </cell>
        </row>
        <row r="150">
          <cell r="C150" t="str">
            <v>500000 - 999999</v>
          </cell>
          <cell r="O150" t="str">
            <v xml:space="preserve">   8,980,729.71  USD</v>
          </cell>
          <cell r="S150" t="str">
            <v xml:space="preserve"> 132,214,886.27  USD</v>
          </cell>
        </row>
        <row r="151">
          <cell r="C151" t="str">
            <v>Advertising Media</v>
          </cell>
          <cell r="O151" t="str">
            <v xml:space="preserve">   8,980,729.71  USD</v>
          </cell>
          <cell r="S151" t="str">
            <v xml:space="preserve"> 132,214,886.27  USD</v>
          </cell>
        </row>
        <row r="152">
          <cell r="C152" t="str">
            <v>500000 - 999999</v>
          </cell>
          <cell r="O152" t="str">
            <v xml:space="preserve">     (69,119.99) USD</v>
          </cell>
          <cell r="S152" t="str">
            <v xml:space="preserve">      59,162.77  USD</v>
          </cell>
        </row>
        <row r="153">
          <cell r="C153" t="str">
            <v>Advertising Production</v>
          </cell>
          <cell r="O153" t="str">
            <v xml:space="preserve">     (69,119.99) USD</v>
          </cell>
          <cell r="S153" t="str">
            <v xml:space="preserve">      59,162.77  USD</v>
          </cell>
        </row>
        <row r="154">
          <cell r="C154" t="str">
            <v>500000 - 999999</v>
          </cell>
        </row>
        <row r="155">
          <cell r="C155" t="str">
            <v>Advertising Provision</v>
          </cell>
        </row>
        <row r="156">
          <cell r="C156" t="str">
            <v>500000 - 999999</v>
          </cell>
          <cell r="O156" t="str">
            <v xml:space="preserve">     687,429.71  USD</v>
          </cell>
          <cell r="S156" t="str">
            <v xml:space="preserve">   2,753,386.20  USD</v>
          </cell>
        </row>
        <row r="157">
          <cell r="C157" t="str">
            <v>Advertising Sampling</v>
          </cell>
          <cell r="O157" t="str">
            <v xml:space="preserve">     687,429.71  USD</v>
          </cell>
          <cell r="S157" t="str">
            <v xml:space="preserve">   2,753,386.20  USD</v>
          </cell>
        </row>
        <row r="158">
          <cell r="C158" t="str">
            <v>500000 - 999999</v>
          </cell>
          <cell r="O158" t="str">
            <v xml:space="preserve">   2,843,066.75  USD</v>
          </cell>
          <cell r="S158" t="str">
            <v xml:space="preserve">  21,317,636.33  USD</v>
          </cell>
        </row>
        <row r="159">
          <cell r="C159" t="str">
            <v>Advertising Other</v>
          </cell>
          <cell r="O159" t="str">
            <v xml:space="preserve">   2,843,066.75  USD</v>
          </cell>
          <cell r="S159" t="str">
            <v xml:space="preserve">  21,317,636.33  USD</v>
          </cell>
        </row>
        <row r="161">
          <cell r="C161" t="str">
            <v xml:space="preserve">   Total Advertising</v>
          </cell>
          <cell r="O161" t="str">
            <v xml:space="preserve">  12,442,106.18  USD</v>
          </cell>
          <cell r="S161" t="str">
            <v xml:space="preserve"> 156,345,071.57  USD</v>
          </cell>
        </row>
        <row r="164">
          <cell r="C164" t="str">
            <v>SALES PROMOTION:</v>
          </cell>
        </row>
        <row r="165">
          <cell r="C165" t="str">
            <v>565000 - 565005</v>
          </cell>
        </row>
        <row r="166">
          <cell r="C166" t="str">
            <v>565100 - 565105</v>
          </cell>
        </row>
        <row r="167">
          <cell r="C167" t="str">
            <v>565115  Sales Promo Cl Exc</v>
          </cell>
        </row>
        <row r="168">
          <cell r="C168" t="str">
            <v>565150  Acct Devl Fund Off I</v>
          </cell>
        </row>
        <row r="169">
          <cell r="C169" t="str">
            <v>565151  Mkt Devl Fund</v>
          </cell>
        </row>
        <row r="170">
          <cell r="C170" t="str">
            <v>565152  Mtg the Comp Fund Of</v>
          </cell>
        </row>
        <row r="171">
          <cell r="C171" t="str">
            <v>565250  Account Devel Fund</v>
          </cell>
        </row>
        <row r="172">
          <cell r="C172" t="str">
            <v>565252  Account Development</v>
          </cell>
        </row>
        <row r="173">
          <cell r="C173" t="str">
            <v>565253  Account Development</v>
          </cell>
        </row>
        <row r="174">
          <cell r="C174" t="str">
            <v>565254  Account Development</v>
          </cell>
        </row>
        <row r="175">
          <cell r="C175" t="str">
            <v>565270  Marketing Developmen</v>
          </cell>
        </row>
        <row r="176">
          <cell r="C176" t="str">
            <v>565272  Marketing Developmen</v>
          </cell>
        </row>
        <row r="177">
          <cell r="C177" t="str">
            <v>565273  Market Development F</v>
          </cell>
        </row>
        <row r="178">
          <cell r="C178" t="str">
            <v>565274  Market Development F</v>
          </cell>
        </row>
        <row r="179">
          <cell r="C179" t="str">
            <v>565276  Bus Dev Fund-Duracel</v>
          </cell>
        </row>
        <row r="180">
          <cell r="C180" t="str">
            <v>565290  Promotional Allowanc</v>
          </cell>
        </row>
        <row r="181">
          <cell r="C181" t="str">
            <v>565292  Promotional Allowanc</v>
          </cell>
        </row>
        <row r="182">
          <cell r="C182" t="str">
            <v>565293  Promotional Allowanc</v>
          </cell>
        </row>
        <row r="183">
          <cell r="C183" t="str">
            <v>565294  Promotional Allowanc</v>
          </cell>
        </row>
        <row r="184">
          <cell r="C184" t="str">
            <v>565310  Price Allowance Groo</v>
          </cell>
        </row>
        <row r="185">
          <cell r="C185" t="str">
            <v>565312  Price Allowance Stat</v>
          </cell>
        </row>
        <row r="186">
          <cell r="C186" t="str">
            <v>565313  Price Allowance Oral</v>
          </cell>
        </row>
        <row r="187">
          <cell r="C187" t="str">
            <v>565314  Price Allowance Brau</v>
          </cell>
        </row>
        <row r="188">
          <cell r="C188" t="str">
            <v>565330  Display Allowance Gr</v>
          </cell>
        </row>
        <row r="189">
          <cell r="C189" t="str">
            <v>565332  Display Allowance St</v>
          </cell>
        </row>
        <row r="190">
          <cell r="C190" t="str">
            <v>565333  Display Allowance Or</v>
          </cell>
        </row>
        <row r="191">
          <cell r="C191" t="str">
            <v>565334  Display Allowance Br</v>
          </cell>
        </row>
        <row r="192">
          <cell r="C192" t="str">
            <v>565350  Catalog Allowance Gr</v>
          </cell>
        </row>
        <row r="193">
          <cell r="C193" t="str">
            <v>565352  Catalog Allowance St</v>
          </cell>
        </row>
        <row r="194">
          <cell r="C194" t="str">
            <v>565353  Catalog Allowance Or</v>
          </cell>
        </row>
        <row r="195">
          <cell r="C195" t="str">
            <v>565354  Catalog Allowance Br</v>
          </cell>
        </row>
        <row r="196">
          <cell r="C196" t="str">
            <v>565370  Other Allowance</v>
          </cell>
        </row>
        <row r="197">
          <cell r="C197" t="str">
            <v>565480  Trade Rebates</v>
          </cell>
        </row>
        <row r="198">
          <cell r="C198" t="str">
            <v>565530  Meeting the Competit</v>
          </cell>
        </row>
        <row r="199">
          <cell r="C199" t="str">
            <v>565540  Trade Relations Mult</v>
          </cell>
        </row>
        <row r="200">
          <cell r="C200" t="str">
            <v>565541  Regional Marketing</v>
          </cell>
        </row>
        <row r="201">
          <cell r="C201" t="str">
            <v>565570  Market Launch Fund</v>
          </cell>
        </row>
        <row r="202">
          <cell r="C202" t="str">
            <v xml:space="preserve">     All Other</v>
          </cell>
        </row>
        <row r="203">
          <cell r="C203" t="str">
            <v>Total Payments &amp; Incentives</v>
          </cell>
        </row>
        <row r="204">
          <cell r="C204" t="str">
            <v>565840  Freight on permanent</v>
          </cell>
          <cell r="O204" t="str">
            <v xml:space="preserve">     277,045.32  USD</v>
          </cell>
          <cell r="S204" t="str">
            <v xml:space="preserve">     502,087.39  USD</v>
          </cell>
        </row>
        <row r="205">
          <cell r="C205" t="str">
            <v>565200  Demonstrators</v>
          </cell>
        </row>
        <row r="206">
          <cell r="C206" t="str">
            <v>565410  Promotional Samples</v>
          </cell>
          <cell r="O206" t="str">
            <v xml:space="preserve">      12,315.08  USD</v>
          </cell>
          <cell r="S206" t="str">
            <v xml:space="preserve">     115,254.00  USD</v>
          </cell>
        </row>
        <row r="207">
          <cell r="C207" t="str">
            <v>565412  Promotional Samples</v>
          </cell>
        </row>
        <row r="208">
          <cell r="C208" t="str">
            <v>565413  Promotional Samples</v>
          </cell>
        </row>
        <row r="209">
          <cell r="C209" t="str">
            <v>565414  Promotional Samples</v>
          </cell>
        </row>
        <row r="210">
          <cell r="C210" t="str">
            <v>565430  Promotional Material</v>
          </cell>
          <cell r="O210" t="str">
            <v xml:space="preserve">     177,742.37  USD</v>
          </cell>
          <cell r="S210" t="str">
            <v xml:space="preserve">     810,166.43  USD</v>
          </cell>
        </row>
        <row r="211">
          <cell r="C211" t="str">
            <v>565432  Promotional Material</v>
          </cell>
        </row>
        <row r="212">
          <cell r="C212" t="str">
            <v>565433  Promotional Material</v>
          </cell>
        </row>
        <row r="213">
          <cell r="C213" t="str">
            <v>565434  Promotional Material</v>
          </cell>
        </row>
        <row r="214">
          <cell r="C214" t="str">
            <v>565437  Sales Meeting Matls</v>
          </cell>
          <cell r="R214" t="str">
            <v xml:space="preserve">       2,569.69  USD</v>
          </cell>
          <cell r="S214" t="str">
            <v xml:space="preserve">       2,569.69  USD</v>
          </cell>
        </row>
        <row r="215">
          <cell r="C215" t="str">
            <v>565470  Displays Grooming/PC</v>
          </cell>
          <cell r="J215" t="str">
            <v xml:space="preserve">       9,040.00  USD</v>
          </cell>
          <cell r="O215" t="str">
            <v xml:space="preserve">       9,040.00  USD</v>
          </cell>
          <cell r="R215" t="str">
            <v xml:space="preserve">      29,100.80  USD</v>
          </cell>
          <cell r="S215" t="str">
            <v xml:space="preserve">      29,100.80  USD</v>
          </cell>
        </row>
        <row r="216">
          <cell r="C216" t="str">
            <v>565472  Displays Stationery</v>
          </cell>
        </row>
        <row r="217">
          <cell r="C217" t="str">
            <v>565473  Displays Oral B</v>
          </cell>
        </row>
        <row r="218">
          <cell r="C218" t="str">
            <v>565474  Displays Braun</v>
          </cell>
        </row>
        <row r="219">
          <cell r="C219" t="str">
            <v>565476  Displays Rev/Cost</v>
          </cell>
        </row>
        <row r="220">
          <cell r="C220" t="str">
            <v>565560  Promotional Distribu</v>
          </cell>
          <cell r="O220" t="str">
            <v xml:space="preserve">      70,356.30  USD</v>
          </cell>
          <cell r="S220" t="str">
            <v xml:space="preserve">     270,124.22  USD</v>
          </cell>
        </row>
        <row r="221">
          <cell r="C221" t="str">
            <v>565800  Selling Aids/Selling</v>
          </cell>
          <cell r="O221" t="str">
            <v xml:space="preserve">      13,299.87  USD</v>
          </cell>
          <cell r="S221" t="str">
            <v xml:space="preserve">     110,638.16  USD</v>
          </cell>
        </row>
        <row r="222">
          <cell r="C222" t="str">
            <v>565810  Point of Purchase &amp;</v>
          </cell>
          <cell r="J222" t="str">
            <v xml:space="preserve">      88,348.40  USD</v>
          </cell>
          <cell r="O222" t="str">
            <v xml:space="preserve">      88,348.40  USD</v>
          </cell>
          <cell r="R222" t="str">
            <v xml:space="preserve">     275,907.50  USD</v>
          </cell>
          <cell r="S222" t="str">
            <v xml:space="preserve">     275,907.50  USD</v>
          </cell>
        </row>
        <row r="223">
          <cell r="C223" t="str">
            <v>565811  Corrugated Temp Disp</v>
          </cell>
          <cell r="J223" t="str">
            <v xml:space="preserve">       8,893.22  USD</v>
          </cell>
          <cell r="O223" t="str">
            <v xml:space="preserve">       8,893.22  USD</v>
          </cell>
          <cell r="R223" t="str">
            <v xml:space="preserve">       9,984.82  USD</v>
          </cell>
          <cell r="S223" t="str">
            <v xml:space="preserve">       9,984.82  USD</v>
          </cell>
        </row>
        <row r="224">
          <cell r="C224" t="str">
            <v>565813  Point of Purch Art D</v>
          </cell>
          <cell r="J224" t="str">
            <v xml:space="preserve">     227,640.32  USD</v>
          </cell>
          <cell r="O224" t="str">
            <v xml:space="preserve">     227,640.32  USD</v>
          </cell>
          <cell r="S224" t="str">
            <v xml:space="preserve">     645,167.31  USD</v>
          </cell>
        </row>
        <row r="225">
          <cell r="C225" t="str">
            <v>565814  Point of Purch Prod</v>
          </cell>
          <cell r="J225" t="str">
            <v xml:space="preserve">      99,537.94  USD</v>
          </cell>
          <cell r="O225" t="str">
            <v xml:space="preserve">      99,537.94  USD</v>
          </cell>
          <cell r="S225" t="str">
            <v xml:space="preserve">   1,908,159.49  USD</v>
          </cell>
        </row>
        <row r="226">
          <cell r="C226" t="str">
            <v>565830  Std. Perm Display</v>
          </cell>
          <cell r="J226" t="str">
            <v xml:space="preserve">       2,709.93  USD</v>
          </cell>
          <cell r="O226" t="str">
            <v xml:space="preserve">       2,709.93  USD</v>
          </cell>
          <cell r="S226" t="str">
            <v xml:space="preserve">       3,990.19  USD</v>
          </cell>
        </row>
        <row r="227">
          <cell r="C227" t="str">
            <v>565831  Cust. Perm Disp-Inst</v>
          </cell>
          <cell r="R227" t="str">
            <v xml:space="preserve">       2,941.26  USD</v>
          </cell>
          <cell r="S227" t="str">
            <v xml:space="preserve">       2,941.26  USD</v>
          </cell>
        </row>
        <row r="228">
          <cell r="C228" t="str">
            <v>565832  Cust. Perm. Disp-Sh</v>
          </cell>
          <cell r="R228" t="str">
            <v xml:space="preserve">       1,199.14  USD</v>
          </cell>
          <cell r="S228" t="str">
            <v xml:space="preserve">       1,199.14  USD</v>
          </cell>
        </row>
        <row r="229">
          <cell r="C229" t="str">
            <v>565833  Ann.Coop. Displays</v>
          </cell>
        </row>
        <row r="230">
          <cell r="C230" t="str">
            <v>565834  PAP Program Displays</v>
          </cell>
        </row>
        <row r="231">
          <cell r="C231" t="str">
            <v>565839  Packaging materials</v>
          </cell>
        </row>
        <row r="232">
          <cell r="C232" t="str">
            <v>565854  Cust Perm Display</v>
          </cell>
          <cell r="O232" t="str">
            <v xml:space="preserve">   1,542,803.40  USD</v>
          </cell>
          <cell r="S232" t="str">
            <v xml:space="preserve">   4,392,442.26  USD</v>
          </cell>
        </row>
        <row r="233">
          <cell r="C233" t="str">
            <v>565860  Perm Display Printin</v>
          </cell>
          <cell r="O233" t="str">
            <v xml:space="preserve">      12,703.73  USD</v>
          </cell>
          <cell r="S233" t="str">
            <v xml:space="preserve">      77,186.71  USD</v>
          </cell>
        </row>
        <row r="234">
          <cell r="C234" t="str">
            <v>565861  Perm Display - Wareh</v>
          </cell>
          <cell r="J234" t="str">
            <v xml:space="preserve">      71,776.61  USD</v>
          </cell>
          <cell r="O234" t="str">
            <v xml:space="preserve">      71,776.61  USD</v>
          </cell>
          <cell r="S234" t="str">
            <v xml:space="preserve">     148,884.85  USD</v>
          </cell>
        </row>
        <row r="235">
          <cell r="C235" t="str">
            <v>565910  Outside Creative-Pro</v>
          </cell>
        </row>
        <row r="236">
          <cell r="C236" t="str">
            <v>565911  Outside Creative-Pro</v>
          </cell>
          <cell r="J236" t="str">
            <v xml:space="preserve">      46,257.33  USD</v>
          </cell>
          <cell r="O236" t="str">
            <v xml:space="preserve">      46,257.33  USD</v>
          </cell>
          <cell r="S236" t="str">
            <v xml:space="preserve">      67,202.34  USD</v>
          </cell>
        </row>
        <row r="237">
          <cell r="C237" t="str">
            <v xml:space="preserve">     Permanent Displays &amp; Materials</v>
          </cell>
          <cell r="O237" t="str">
            <v xml:space="preserve">   2,660,469.82  USD</v>
          </cell>
          <cell r="S237" t="str">
            <v xml:space="preserve">   9,373,006.56  USD</v>
          </cell>
        </row>
        <row r="238">
          <cell r="C238" t="str">
            <v>565400  Excess Cost</v>
          </cell>
          <cell r="O238" t="str">
            <v xml:space="preserve">   2,529,130.97  USD</v>
          </cell>
          <cell r="S238" t="str">
            <v xml:space="preserve">  23,416,401.59  USD</v>
          </cell>
        </row>
        <row r="239">
          <cell r="C239" t="str">
            <v>565401  Exc-cost display-mat</v>
          </cell>
        </row>
        <row r="240">
          <cell r="C240" t="str">
            <v>565403  Excess-cost material</v>
          </cell>
          <cell r="J240" t="str">
            <v xml:space="preserve">       1,175.48  CAD</v>
          </cell>
          <cell r="O240" t="str">
            <v xml:space="preserve">         914.35  USD</v>
          </cell>
          <cell r="R240" t="str">
            <v xml:space="preserve">      13,619.99  CAD</v>
          </cell>
          <cell r="S240" t="str">
            <v xml:space="preserve">      10,594.32  USD</v>
          </cell>
        </row>
        <row r="241">
          <cell r="C241" t="str">
            <v>565405  Excess Cost-consum</v>
          </cell>
        </row>
        <row r="242">
          <cell r="C242" t="str">
            <v>565407  Excess Cost Obsol</v>
          </cell>
          <cell r="J242" t="str">
            <v xml:space="preserve">     (36,833.39) CAD</v>
          </cell>
          <cell r="O242" t="str">
            <v xml:space="preserve">     (28,650.85) USD</v>
          </cell>
          <cell r="R242" t="str">
            <v xml:space="preserve">      11,794.88  CAD</v>
          </cell>
          <cell r="S242" t="str">
            <v xml:space="preserve">       9,174.65  USD</v>
          </cell>
        </row>
        <row r="243">
          <cell r="C243" t="str">
            <v>565408  Excess Costs-PPD</v>
          </cell>
        </row>
        <row r="244">
          <cell r="C244" t="str">
            <v>565500  Package Design</v>
          </cell>
          <cell r="O244" t="str">
            <v xml:space="preserve">      29,273.96  USD</v>
          </cell>
          <cell r="S244" t="str">
            <v xml:space="preserve">     244,122.87  USD</v>
          </cell>
        </row>
        <row r="245">
          <cell r="C245" t="str">
            <v>565550  Premiums</v>
          </cell>
          <cell r="R245" t="str">
            <v xml:space="preserve">       2,149.42  CAD</v>
          </cell>
          <cell r="S245" t="str">
            <v xml:space="preserve">       1,671.93  USD</v>
          </cell>
        </row>
        <row r="246">
          <cell r="C246" t="str">
            <v>565835  Repacking</v>
          </cell>
          <cell r="R246" t="str">
            <v xml:space="preserve">       2,267.98  CAD</v>
          </cell>
          <cell r="S246" t="str">
            <v xml:space="preserve">       1,764.15  USD</v>
          </cell>
        </row>
        <row r="247">
          <cell r="C247" t="str">
            <v>565836  Promotional packing</v>
          </cell>
          <cell r="J247" t="str">
            <v xml:space="preserve">      17,932.63  CAD</v>
          </cell>
          <cell r="O247" t="str">
            <v xml:space="preserve">      13,948.90  USD</v>
          </cell>
          <cell r="R247" t="str">
            <v xml:space="preserve">      44,613.56  CAD</v>
          </cell>
          <cell r="S247" t="str">
            <v xml:space="preserve">      34,702.68  USD</v>
          </cell>
        </row>
        <row r="248">
          <cell r="C248" t="str">
            <v xml:space="preserve">     Promotional Packaging/Excess Cost</v>
          </cell>
          <cell r="O248" t="str">
            <v xml:space="preserve">   2,544,617.33  USD</v>
          </cell>
          <cell r="S248" t="str">
            <v xml:space="preserve">  23,718,432.19  USD</v>
          </cell>
        </row>
        <row r="249">
          <cell r="C249" t="str">
            <v>565450  Salesmen's Contests</v>
          </cell>
        </row>
        <row r="250">
          <cell r="C250" t="str">
            <v>565452  Salesmen's Contests</v>
          </cell>
        </row>
        <row r="251">
          <cell r="C251" t="str">
            <v>565453  Salemen's Contests O</v>
          </cell>
        </row>
        <row r="252">
          <cell r="C252" t="str">
            <v>565454  Salemen's Contests B</v>
          </cell>
        </row>
        <row r="253">
          <cell r="C253" t="str">
            <v>565900  Sales Promotion-Othe</v>
          </cell>
          <cell r="R253" t="str">
            <v xml:space="preserve">      45,246.43  USD</v>
          </cell>
          <cell r="S253" t="str">
            <v xml:space="preserve">      45,246.43  USD</v>
          </cell>
        </row>
        <row r="254">
          <cell r="C254" t="str">
            <v xml:space="preserve">     All Other (Non-Trade Payment Rel)</v>
          </cell>
          <cell r="R254" t="str">
            <v xml:space="preserve">      45,246.43  USD</v>
          </cell>
          <cell r="S254" t="str">
            <v xml:space="preserve">      45,246.43  USD</v>
          </cell>
        </row>
        <row r="255">
          <cell r="C255" t="str">
            <v>Total Packaging &amp; Materials</v>
          </cell>
          <cell r="O255" t="str">
            <v xml:space="preserve">   5,205,087.15  USD</v>
          </cell>
          <cell r="S255" t="str">
            <v xml:space="preserve">  33,136,685.18  USD</v>
          </cell>
        </row>
        <row r="257">
          <cell r="C257" t="str">
            <v xml:space="preserve">   Total Sales Promotion</v>
          </cell>
          <cell r="O257" t="str">
            <v xml:space="preserve">   5,205,087.15  USD</v>
          </cell>
          <cell r="S257" t="str">
            <v xml:space="preserve">  33,136,685.18  USD</v>
          </cell>
        </row>
        <row r="259">
          <cell r="C259" t="str">
            <v>Marketing Contribution</v>
          </cell>
          <cell r="O259" t="str">
            <v xml:space="preserve">  91,297,861.44  USD</v>
          </cell>
          <cell r="S259" t="str">
            <v>1153,626,852.14  USD</v>
          </cell>
        </row>
        <row r="262">
          <cell r="C262" t="str">
            <v>OPERATING EXPENSES:</v>
          </cell>
        </row>
        <row r="263">
          <cell r="C263" t="str">
            <v>500000 - 999999</v>
          </cell>
        </row>
        <row r="264">
          <cell r="C264" t="str">
            <v>Selling</v>
          </cell>
        </row>
        <row r="265">
          <cell r="C265" t="str">
            <v>MARKETING MANAGEMENT:</v>
          </cell>
        </row>
        <row r="266">
          <cell r="C266" t="str">
            <v xml:space="preserve">     Marketing Management</v>
          </cell>
        </row>
        <row r="267">
          <cell r="C267" t="str">
            <v xml:space="preserve">     Guarantee</v>
          </cell>
        </row>
        <row r="268">
          <cell r="C268" t="str">
            <v>Total Marketing Management</v>
          </cell>
        </row>
        <row r="269">
          <cell r="C269" t="str">
            <v>Market Research</v>
          </cell>
        </row>
        <row r="270">
          <cell r="C270" t="str">
            <v>General Administration</v>
          </cell>
        </row>
        <row r="271">
          <cell r="C271" t="str">
            <v>Period Distribution Expense</v>
          </cell>
          <cell r="O271" t="str">
            <v xml:space="preserve">          (0.01) USD</v>
          </cell>
          <cell r="S271" t="str">
            <v xml:space="preserve">          (0.09) USD</v>
          </cell>
        </row>
        <row r="272">
          <cell r="C272" t="str">
            <v>Other Operating Items</v>
          </cell>
        </row>
        <row r="273">
          <cell r="C273" t="str">
            <v>Gillette Share Non-Cons Subs</v>
          </cell>
        </row>
        <row r="274">
          <cell r="C274" t="str">
            <v>Gross Factory PME</v>
          </cell>
        </row>
        <row r="275">
          <cell r="C275" t="str">
            <v>Gross Administrative PME</v>
          </cell>
        </row>
        <row r="276">
          <cell r="C276" t="str">
            <v>Overhead transferred Out</v>
          </cell>
        </row>
        <row r="277">
          <cell r="C277" t="str">
            <v>Overhead in Inventory Change</v>
          </cell>
        </row>
        <row r="278">
          <cell r="C278" t="str">
            <v>Customer Service</v>
          </cell>
        </row>
        <row r="279">
          <cell r="C279" t="str">
            <v>Freight</v>
          </cell>
          <cell r="O279" t="str">
            <v xml:space="preserve">     419,836.18  USD</v>
          </cell>
          <cell r="S279" t="str">
            <v xml:space="preserve">   5,562,645.83  USD</v>
          </cell>
        </row>
        <row r="280">
          <cell r="C280" t="str">
            <v>Research &amp; Development</v>
          </cell>
        </row>
        <row r="282">
          <cell r="C282" t="str">
            <v>Market PFO (Corporate Basis)</v>
          </cell>
          <cell r="O282" t="str">
            <v xml:space="preserve">  90,878,025.27  USD</v>
          </cell>
          <cell r="S282" t="str">
            <v>1148,064,206.40  USD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 "/>
      <sheetName val="SM adj-crd"/>
      <sheetName val="AR Transfers Exception"/>
      <sheetName val="Applied Disbursements"/>
      <sheetName val="Jan netting"/>
      <sheetName val=" Late Payment Fees"/>
      <sheetName val=" Late Fee Credits"/>
      <sheetName val=" Late Filing Fee"/>
      <sheetName val="Invoice Exception Jan"/>
      <sheetName val="monthly Collection Summary  "/>
      <sheetName val="Billing Exception Jan"/>
      <sheetName val="Aged AR"/>
      <sheetName val="Collection Summary "/>
      <sheetName val="Cumulative Billing Summary"/>
      <sheetName val="1-Close proc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"/>
      <sheetName val="SM adj-crd"/>
      <sheetName val="AR Transfers Exception"/>
      <sheetName val=" Late Payment Fees"/>
      <sheetName val=" Late Fee Credits"/>
      <sheetName val=" Late Filing Fee"/>
      <sheetName val="Applied Disbursements"/>
      <sheetName val="Jan netting"/>
      <sheetName val="Invoice Exception Jan"/>
      <sheetName val="Billing Exception Jan"/>
      <sheetName val="Aged AR"/>
      <sheetName val="1-Close proc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 "/>
      <sheetName val="SM adj-crd"/>
      <sheetName val="AR Transfers Exception"/>
      <sheetName val="Applied Disbursements"/>
      <sheetName val="Jan netting"/>
      <sheetName val=" Late Payment Fees"/>
      <sheetName val=" Late Fee Credits"/>
      <sheetName val=" Late Filing Fee"/>
      <sheetName val="Invoice Exception Jan"/>
      <sheetName val="monthly Collection Summary  "/>
      <sheetName val="Billing Exception Jan"/>
      <sheetName val="Aged AR"/>
      <sheetName val="Collection Summary "/>
      <sheetName val="Cumulative Billing Summary"/>
      <sheetName val="1-Close proc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sTableBraun"/>
      <sheetName val="Checklist"/>
      <sheetName val="130 GCONA"/>
      <sheetName val="130 1CANADA"/>
      <sheetName val="130 1OUSPROF"/>
      <sheetName val="130 1OCANADA"/>
      <sheetName val="130 1THERMO"/>
      <sheetName val="130 1NAMERHQ"/>
      <sheetName val="130 1NAMTOT"/>
    </sheetNames>
    <sheetDataSet>
      <sheetData sheetId="0" refreshError="1">
        <row r="4">
          <cell r="C4" t="str">
            <v>Apr 2000</v>
          </cell>
          <cell r="D4">
            <v>36646</v>
          </cell>
        </row>
        <row r="5">
          <cell r="C5" t="str">
            <v>Apr 2001</v>
          </cell>
          <cell r="D5">
            <v>37011</v>
          </cell>
        </row>
        <row r="6">
          <cell r="C6" t="str">
            <v>Apr 2002</v>
          </cell>
          <cell r="D6">
            <v>37376</v>
          </cell>
        </row>
        <row r="7">
          <cell r="C7" t="str">
            <v>Aug 2000</v>
          </cell>
          <cell r="D7">
            <v>36769</v>
          </cell>
        </row>
        <row r="8">
          <cell r="C8" t="str">
            <v>Aug 2001</v>
          </cell>
          <cell r="D8">
            <v>37134</v>
          </cell>
        </row>
        <row r="9">
          <cell r="C9" t="str">
            <v>Aug 2002</v>
          </cell>
          <cell r="D9">
            <v>37499</v>
          </cell>
        </row>
        <row r="10">
          <cell r="C10" t="str">
            <v>Dec 2000</v>
          </cell>
          <cell r="D10">
            <v>36891</v>
          </cell>
        </row>
        <row r="11">
          <cell r="C11" t="str">
            <v>Dec 2001</v>
          </cell>
          <cell r="D11">
            <v>37256</v>
          </cell>
        </row>
        <row r="12">
          <cell r="C12" t="str">
            <v>Dec 2002</v>
          </cell>
          <cell r="D12">
            <v>37621</v>
          </cell>
        </row>
        <row r="13">
          <cell r="C13" t="str">
            <v>Feb 2000</v>
          </cell>
          <cell r="D13">
            <v>36584</v>
          </cell>
        </row>
        <row r="14">
          <cell r="C14" t="str">
            <v>Feb 2001</v>
          </cell>
          <cell r="D14">
            <v>36950</v>
          </cell>
        </row>
        <row r="15">
          <cell r="C15" t="str">
            <v>Feb 2002</v>
          </cell>
          <cell r="D15">
            <v>37315</v>
          </cell>
        </row>
        <row r="16">
          <cell r="C16" t="str">
            <v>Jan 2000</v>
          </cell>
          <cell r="D16">
            <v>36556</v>
          </cell>
        </row>
        <row r="17">
          <cell r="C17" t="str">
            <v>Jan 2001</v>
          </cell>
          <cell r="D17">
            <v>36922</v>
          </cell>
        </row>
        <row r="18">
          <cell r="C18" t="str">
            <v>Jan 2002</v>
          </cell>
          <cell r="D18">
            <v>37287</v>
          </cell>
        </row>
        <row r="19">
          <cell r="C19" t="str">
            <v>Jul 2000</v>
          </cell>
          <cell r="D19">
            <v>36738</v>
          </cell>
        </row>
        <row r="20">
          <cell r="C20" t="str">
            <v>Jul 2001</v>
          </cell>
          <cell r="D20">
            <v>37103</v>
          </cell>
        </row>
        <row r="21">
          <cell r="C21" t="str">
            <v>Jul 2002</v>
          </cell>
          <cell r="D21">
            <v>37468</v>
          </cell>
        </row>
        <row r="22">
          <cell r="C22" t="str">
            <v>Jun 2000</v>
          </cell>
          <cell r="D22">
            <v>36707</v>
          </cell>
        </row>
        <row r="23">
          <cell r="C23" t="str">
            <v>Jun 2001</v>
          </cell>
          <cell r="D23">
            <v>37072</v>
          </cell>
        </row>
        <row r="24">
          <cell r="C24" t="str">
            <v>Jun 2002</v>
          </cell>
          <cell r="D24">
            <v>37437</v>
          </cell>
        </row>
        <row r="25">
          <cell r="C25" t="str">
            <v>Mar 2000</v>
          </cell>
          <cell r="D25">
            <v>36616</v>
          </cell>
        </row>
        <row r="26">
          <cell r="C26" t="str">
            <v>Mar 2001</v>
          </cell>
          <cell r="D26">
            <v>36981</v>
          </cell>
        </row>
        <row r="27">
          <cell r="C27" t="str">
            <v>Mar 2002</v>
          </cell>
          <cell r="D27">
            <v>37346</v>
          </cell>
        </row>
        <row r="28">
          <cell r="C28" t="str">
            <v>May 2000</v>
          </cell>
          <cell r="D28">
            <v>36677</v>
          </cell>
        </row>
        <row r="29">
          <cell r="C29" t="str">
            <v>May 2001</v>
          </cell>
          <cell r="D29">
            <v>37042</v>
          </cell>
        </row>
        <row r="30">
          <cell r="C30" t="str">
            <v>May 2002</v>
          </cell>
          <cell r="D30">
            <v>37407</v>
          </cell>
        </row>
        <row r="31">
          <cell r="C31" t="str">
            <v>Nov 2000</v>
          </cell>
          <cell r="D31">
            <v>36860</v>
          </cell>
        </row>
        <row r="32">
          <cell r="C32" t="str">
            <v>Nov 2001</v>
          </cell>
          <cell r="D32">
            <v>37225</v>
          </cell>
        </row>
        <row r="33">
          <cell r="C33" t="str">
            <v>Nov 2002</v>
          </cell>
          <cell r="D33">
            <v>37590</v>
          </cell>
        </row>
        <row r="34">
          <cell r="C34" t="str">
            <v>Oct 2000</v>
          </cell>
          <cell r="D34">
            <v>36830</v>
          </cell>
        </row>
        <row r="35">
          <cell r="C35" t="str">
            <v>Oct 2001</v>
          </cell>
          <cell r="D35">
            <v>37195</v>
          </cell>
        </row>
        <row r="36">
          <cell r="C36" t="str">
            <v>Oct 2002</v>
          </cell>
          <cell r="D36">
            <v>37560</v>
          </cell>
        </row>
        <row r="37">
          <cell r="C37" t="str">
            <v>Sep 2000</v>
          </cell>
          <cell r="D37">
            <v>36799</v>
          </cell>
        </row>
        <row r="38">
          <cell r="C38" t="str">
            <v>Sep 2001</v>
          </cell>
          <cell r="D38">
            <v>37164</v>
          </cell>
        </row>
        <row r="39">
          <cell r="C39" t="str">
            <v>Sep 2002</v>
          </cell>
          <cell r="D39">
            <v>37529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sTableD"/>
      <sheetName val="Checklist"/>
      <sheetName val="130 USTOT"/>
      <sheetName val="130 CANADA"/>
      <sheetName val="130 NAMERHQ"/>
      <sheetName val="Thermoscan For Joe Dooley"/>
      <sheetName val="sourceThermoscan"/>
      <sheetName val="Sheet1"/>
      <sheetName val="sourceThermoscan ($)"/>
      <sheetName val="Main Messages"/>
      <sheetName val="Main Messages Continued"/>
      <sheetName val="Summary of Results"/>
      <sheetName val="FRS"/>
      <sheetName val="Shavers Units "/>
      <sheetName val="Shavers FRS$"/>
      <sheetName val="PFO Bridge"/>
      <sheetName val="Volume Mix_QTD"/>
      <sheetName val="Volume Mix_YTD"/>
      <sheetName val="Braun_FRSC_YTD"/>
      <sheetName val="Braun_FRS_YTD"/>
      <sheetName val="Promotional Spending YTD"/>
      <sheetName val="Media Spending"/>
      <sheetName val="Composite P&amp;L Q2 and TY"/>
      <sheetName val="Composite P&amp;L"/>
      <sheetName val="Risks &amp; Opp"/>
    </sheetNames>
    <sheetDataSet>
      <sheetData sheetId="0" refreshError="1">
        <row r="4">
          <cell r="C4" t="str">
            <v>Apr 2000</v>
          </cell>
          <cell r="D4">
            <v>36646</v>
          </cell>
        </row>
        <row r="5">
          <cell r="C5" t="str">
            <v>Apr 2001</v>
          </cell>
          <cell r="D5">
            <v>37011</v>
          </cell>
        </row>
        <row r="6">
          <cell r="C6" t="str">
            <v>Apr 2002</v>
          </cell>
          <cell r="D6">
            <v>37376</v>
          </cell>
        </row>
        <row r="7">
          <cell r="C7" t="str">
            <v>Aug 2000</v>
          </cell>
          <cell r="D7">
            <v>36769</v>
          </cell>
        </row>
        <row r="8">
          <cell r="C8" t="str">
            <v>Aug 2001</v>
          </cell>
          <cell r="D8">
            <v>37134</v>
          </cell>
        </row>
        <row r="9">
          <cell r="C9" t="str">
            <v>Aug 2002</v>
          </cell>
          <cell r="D9">
            <v>37499</v>
          </cell>
        </row>
        <row r="10">
          <cell r="C10" t="str">
            <v>Dec 2000</v>
          </cell>
          <cell r="D10">
            <v>36891</v>
          </cell>
        </row>
        <row r="11">
          <cell r="C11" t="str">
            <v>Dec 2001</v>
          </cell>
          <cell r="D11">
            <v>37256</v>
          </cell>
        </row>
        <row r="12">
          <cell r="C12" t="str">
            <v>Dec 2002</v>
          </cell>
          <cell r="D12">
            <v>37621</v>
          </cell>
        </row>
        <row r="13">
          <cell r="C13" t="str">
            <v>Feb 2000</v>
          </cell>
          <cell r="D13">
            <v>36584</v>
          </cell>
        </row>
        <row r="14">
          <cell r="C14" t="str">
            <v>Feb 2001</v>
          </cell>
          <cell r="D14">
            <v>36950</v>
          </cell>
        </row>
        <row r="15">
          <cell r="C15" t="str">
            <v>Feb 2002</v>
          </cell>
          <cell r="D15">
            <v>37315</v>
          </cell>
        </row>
        <row r="16">
          <cell r="C16" t="str">
            <v>Jan 2000</v>
          </cell>
          <cell r="D16">
            <v>36556</v>
          </cell>
        </row>
        <row r="17">
          <cell r="C17" t="str">
            <v>Jan 2001</v>
          </cell>
          <cell r="D17">
            <v>36922</v>
          </cell>
        </row>
        <row r="18">
          <cell r="C18" t="str">
            <v>Jan 2002</v>
          </cell>
          <cell r="D18">
            <v>37287</v>
          </cell>
        </row>
        <row r="19">
          <cell r="C19" t="str">
            <v>Jul 2000</v>
          </cell>
          <cell r="D19">
            <v>36738</v>
          </cell>
        </row>
        <row r="20">
          <cell r="C20" t="str">
            <v>Jul 2001</v>
          </cell>
          <cell r="D20">
            <v>37103</v>
          </cell>
        </row>
        <row r="21">
          <cell r="C21" t="str">
            <v>Jul 2002</v>
          </cell>
          <cell r="D21">
            <v>37468</v>
          </cell>
        </row>
        <row r="22">
          <cell r="C22" t="str">
            <v>Jun 2000</v>
          </cell>
          <cell r="D22">
            <v>36707</v>
          </cell>
        </row>
        <row r="23">
          <cell r="C23" t="str">
            <v>Jun 2001</v>
          </cell>
          <cell r="D23">
            <v>37072</v>
          </cell>
        </row>
        <row r="24">
          <cell r="C24" t="str">
            <v>Jun 2002</v>
          </cell>
          <cell r="D24">
            <v>37437</v>
          </cell>
        </row>
        <row r="25">
          <cell r="C25" t="str">
            <v>Mar 2000</v>
          </cell>
          <cell r="D25">
            <v>36616</v>
          </cell>
        </row>
        <row r="26">
          <cell r="C26" t="str">
            <v>Mar 2001</v>
          </cell>
          <cell r="D26">
            <v>36981</v>
          </cell>
        </row>
        <row r="27">
          <cell r="C27" t="str">
            <v>Mar 2002</v>
          </cell>
          <cell r="D27">
            <v>37346</v>
          </cell>
        </row>
        <row r="28">
          <cell r="C28" t="str">
            <v>May 2000</v>
          </cell>
          <cell r="D28">
            <v>36677</v>
          </cell>
        </row>
        <row r="29">
          <cell r="C29" t="str">
            <v>May 2001</v>
          </cell>
          <cell r="D29">
            <v>37042</v>
          </cell>
        </row>
        <row r="30">
          <cell r="C30" t="str">
            <v>May 2002</v>
          </cell>
          <cell r="D30">
            <v>37407</v>
          </cell>
        </row>
        <row r="31">
          <cell r="C31" t="str">
            <v>Nov 2000</v>
          </cell>
          <cell r="D31">
            <v>36860</v>
          </cell>
        </row>
        <row r="32">
          <cell r="C32" t="str">
            <v>Nov 2001</v>
          </cell>
          <cell r="D32">
            <v>37225</v>
          </cell>
        </row>
        <row r="33">
          <cell r="C33" t="str">
            <v>Nov 2002</v>
          </cell>
          <cell r="D33">
            <v>37590</v>
          </cell>
        </row>
        <row r="34">
          <cell r="C34" t="str">
            <v>Oct 2000</v>
          </cell>
          <cell r="D34">
            <v>36830</v>
          </cell>
        </row>
        <row r="35">
          <cell r="C35" t="str">
            <v>Oct 2001</v>
          </cell>
          <cell r="D35">
            <v>37195</v>
          </cell>
        </row>
        <row r="36">
          <cell r="C36" t="str">
            <v>Oct 2002</v>
          </cell>
          <cell r="D36">
            <v>37560</v>
          </cell>
        </row>
        <row r="37">
          <cell r="C37" t="str">
            <v>Sep 2000</v>
          </cell>
          <cell r="D37">
            <v>36799</v>
          </cell>
        </row>
        <row r="38">
          <cell r="C38" t="str">
            <v>Sep 2001</v>
          </cell>
          <cell r="D38">
            <v>37164</v>
          </cell>
        </row>
        <row r="39">
          <cell r="C39" t="str">
            <v>Sep 2002</v>
          </cell>
          <cell r="D39">
            <v>37529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sTableOCM"/>
      <sheetName val="Checklist"/>
      <sheetName val="130 GCONA"/>
      <sheetName val="130 1CANADA"/>
      <sheetName val="130 1OUSPROF"/>
      <sheetName val="130 1OCANADA"/>
    </sheetNames>
    <sheetDataSet>
      <sheetData sheetId="0" refreshError="1">
        <row r="4">
          <cell r="C4" t="str">
            <v>Apr 2000</v>
          </cell>
          <cell r="D4">
            <v>36646</v>
          </cell>
        </row>
        <row r="5">
          <cell r="C5" t="str">
            <v>Apr 2001</v>
          </cell>
          <cell r="D5">
            <v>37011</v>
          </cell>
        </row>
        <row r="6">
          <cell r="C6" t="str">
            <v>Apr 2002</v>
          </cell>
          <cell r="D6">
            <v>37376</v>
          </cell>
        </row>
        <row r="7">
          <cell r="C7" t="str">
            <v>Aug 2000</v>
          </cell>
          <cell r="D7">
            <v>36769</v>
          </cell>
        </row>
        <row r="8">
          <cell r="C8" t="str">
            <v>Aug 2001</v>
          </cell>
          <cell r="D8">
            <v>37134</v>
          </cell>
        </row>
        <row r="9">
          <cell r="C9" t="str">
            <v>Aug 2002</v>
          </cell>
          <cell r="D9">
            <v>37499</v>
          </cell>
        </row>
        <row r="10">
          <cell r="C10" t="str">
            <v>Dec 2000</v>
          </cell>
          <cell r="D10">
            <v>36891</v>
          </cell>
        </row>
        <row r="11">
          <cell r="C11" t="str">
            <v>Dec 2001</v>
          </cell>
          <cell r="D11">
            <v>37256</v>
          </cell>
        </row>
        <row r="12">
          <cell r="C12" t="str">
            <v>Dec 2002</v>
          </cell>
          <cell r="D12">
            <v>37621</v>
          </cell>
        </row>
        <row r="13">
          <cell r="C13" t="str">
            <v>Feb 2000</v>
          </cell>
          <cell r="D13">
            <v>36584</v>
          </cell>
        </row>
        <row r="14">
          <cell r="C14" t="str">
            <v>Feb 2001</v>
          </cell>
          <cell r="D14">
            <v>36950</v>
          </cell>
        </row>
        <row r="15">
          <cell r="C15" t="str">
            <v>Feb 2002</v>
          </cell>
          <cell r="D15">
            <v>37315</v>
          </cell>
        </row>
        <row r="16">
          <cell r="C16" t="str">
            <v>Jan 2000</v>
          </cell>
          <cell r="D16">
            <v>36556</v>
          </cell>
        </row>
        <row r="17">
          <cell r="C17" t="str">
            <v>Jan 2001</v>
          </cell>
          <cell r="D17">
            <v>36922</v>
          </cell>
        </row>
        <row r="18">
          <cell r="C18" t="str">
            <v>Jan 2002</v>
          </cell>
          <cell r="D18">
            <v>37287</v>
          </cell>
        </row>
        <row r="19">
          <cell r="C19" t="str">
            <v>Jul 2000</v>
          </cell>
          <cell r="D19">
            <v>36738</v>
          </cell>
        </row>
        <row r="20">
          <cell r="C20" t="str">
            <v>Jul 2001</v>
          </cell>
          <cell r="D20">
            <v>37103</v>
          </cell>
        </row>
        <row r="21">
          <cell r="C21" t="str">
            <v>Jul 2002</v>
          </cell>
          <cell r="D21">
            <v>37468</v>
          </cell>
        </row>
        <row r="22">
          <cell r="C22" t="str">
            <v>Jun 2000</v>
          </cell>
          <cell r="D22">
            <v>36707</v>
          </cell>
        </row>
        <row r="23">
          <cell r="C23" t="str">
            <v>Jun 2001</v>
          </cell>
          <cell r="D23">
            <v>37072</v>
          </cell>
        </row>
        <row r="24">
          <cell r="C24" t="str">
            <v>Jun 2002</v>
          </cell>
          <cell r="D24">
            <v>37437</v>
          </cell>
        </row>
        <row r="25">
          <cell r="C25" t="str">
            <v>Mar 2000</v>
          </cell>
          <cell r="D25">
            <v>36616</v>
          </cell>
        </row>
        <row r="26">
          <cell r="C26" t="str">
            <v>Mar 2001</v>
          </cell>
          <cell r="D26">
            <v>36981</v>
          </cell>
        </row>
        <row r="27">
          <cell r="C27" t="str">
            <v>Mar 2002</v>
          </cell>
          <cell r="D27">
            <v>37346</v>
          </cell>
        </row>
        <row r="28">
          <cell r="C28" t="str">
            <v>May 2000</v>
          </cell>
          <cell r="D28">
            <v>36677</v>
          </cell>
        </row>
        <row r="29">
          <cell r="C29" t="str">
            <v>May 2001</v>
          </cell>
          <cell r="D29">
            <v>37042</v>
          </cell>
        </row>
        <row r="30">
          <cell r="C30" t="str">
            <v>May 2002</v>
          </cell>
          <cell r="D30">
            <v>37407</v>
          </cell>
        </row>
        <row r="31">
          <cell r="C31" t="str">
            <v>Nov 2000</v>
          </cell>
          <cell r="D31">
            <v>36860</v>
          </cell>
        </row>
        <row r="32">
          <cell r="C32" t="str">
            <v>Nov 2001</v>
          </cell>
          <cell r="D32">
            <v>37225</v>
          </cell>
        </row>
        <row r="33">
          <cell r="C33" t="str">
            <v>Nov 2002</v>
          </cell>
          <cell r="D33">
            <v>37590</v>
          </cell>
        </row>
        <row r="34">
          <cell r="C34" t="str">
            <v>Oct 2000</v>
          </cell>
          <cell r="D34">
            <v>36830</v>
          </cell>
        </row>
        <row r="35">
          <cell r="C35" t="str">
            <v>Oct 2001</v>
          </cell>
          <cell r="D35">
            <v>37195</v>
          </cell>
        </row>
        <row r="36">
          <cell r="C36" t="str">
            <v>Oct 2002</v>
          </cell>
          <cell r="D36">
            <v>37560</v>
          </cell>
        </row>
        <row r="37">
          <cell r="C37" t="str">
            <v>Sep 2000</v>
          </cell>
          <cell r="D37">
            <v>36799</v>
          </cell>
        </row>
        <row r="38">
          <cell r="C38" t="str">
            <v>Sep 2001</v>
          </cell>
          <cell r="D38">
            <v>37164</v>
          </cell>
        </row>
        <row r="39">
          <cell r="C39" t="str">
            <v>Sep 2002</v>
          </cell>
          <cell r="D39">
            <v>37529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7"/>
  <sheetViews>
    <sheetView tabSelected="1" zoomScale="75" zoomScaleNormal="75" zoomScaleSheetLayoutView="85" zoomScalePageLayoutView="70" workbookViewId="0">
      <selection activeCell="K22" sqref="K22"/>
    </sheetView>
  </sheetViews>
  <sheetFormatPr defaultColWidth="9.140625" defaultRowHeight="15.75"/>
  <cols>
    <col min="1" max="1" width="28.5703125" style="1" customWidth="1"/>
    <col min="2" max="2" width="21" style="5" customWidth="1"/>
    <col min="3" max="3" width="21.140625" style="5" customWidth="1"/>
    <col min="4" max="4" width="18.85546875" style="5" customWidth="1"/>
    <col min="5" max="5" width="19.85546875" style="5" customWidth="1"/>
    <col min="6" max="6" width="20.42578125" style="5" bestFit="1" customWidth="1"/>
    <col min="7" max="7" width="18.85546875" style="5" customWidth="1"/>
    <col min="8" max="8" width="10.28515625" style="1" customWidth="1"/>
    <col min="9" max="9" width="5.140625" style="1" customWidth="1"/>
    <col min="10" max="10" width="11.7109375" style="1" customWidth="1"/>
    <col min="11" max="11" width="9.7109375" style="1" customWidth="1"/>
    <col min="12" max="12" width="16.42578125" style="1" customWidth="1"/>
    <col min="13" max="13" width="16.42578125" style="1" bestFit="1" customWidth="1"/>
    <col min="14" max="14" width="13.85546875" style="1" bestFit="1" customWidth="1"/>
    <col min="15" max="16" width="12.7109375" style="1" customWidth="1"/>
    <col min="17" max="16384" width="9.140625" style="1"/>
  </cols>
  <sheetData>
    <row r="1" spans="1:34">
      <c r="A1" s="25" t="s">
        <v>0</v>
      </c>
      <c r="B1" s="25"/>
      <c r="C1" s="25"/>
      <c r="D1" s="25"/>
      <c r="E1" s="25"/>
      <c r="F1" s="25"/>
      <c r="G1" s="25"/>
    </row>
    <row r="2" spans="1:34">
      <c r="A2" s="26">
        <v>2015</v>
      </c>
      <c r="B2" s="26"/>
      <c r="C2" s="26"/>
      <c r="D2" s="26"/>
      <c r="E2" s="26"/>
      <c r="F2" s="26"/>
      <c r="G2" s="26"/>
    </row>
    <row r="3" spans="1:34">
      <c r="A3" s="25" t="s">
        <v>1</v>
      </c>
      <c r="B3" s="25"/>
      <c r="C3" s="25"/>
      <c r="D3" s="25"/>
      <c r="E3" s="25"/>
      <c r="F3" s="25"/>
      <c r="G3" s="25"/>
    </row>
    <row r="4" spans="1:34">
      <c r="A4" s="2"/>
      <c r="B4" s="3"/>
      <c r="C4" s="3"/>
      <c r="D4" s="3"/>
      <c r="E4" s="3"/>
      <c r="F4" s="3"/>
      <c r="G4" s="3"/>
    </row>
    <row r="5" spans="1:34" ht="18" customHeight="1">
      <c r="B5" s="4" t="s">
        <v>2</v>
      </c>
      <c r="C5" s="4" t="s">
        <v>3</v>
      </c>
      <c r="D5" s="4" t="s">
        <v>3</v>
      </c>
      <c r="E5" s="4" t="s">
        <v>4</v>
      </c>
      <c r="F5" s="4" t="s">
        <v>5</v>
      </c>
    </row>
    <row r="6" spans="1:34" ht="18" customHeight="1">
      <c r="B6" s="6" t="s">
        <v>6</v>
      </c>
      <c r="C6" s="6" t="s">
        <v>6</v>
      </c>
      <c r="D6" s="6" t="s">
        <v>7</v>
      </c>
      <c r="E6" s="6" t="s">
        <v>6</v>
      </c>
      <c r="F6" s="6" t="s">
        <v>6</v>
      </c>
      <c r="G6" s="7" t="s">
        <v>8</v>
      </c>
    </row>
    <row r="7" spans="1:34" ht="18" customHeight="1"/>
    <row r="8" spans="1:34" ht="18" customHeight="1" thickBot="1">
      <c r="A8" s="8" t="s">
        <v>9</v>
      </c>
      <c r="B8" s="9">
        <v>5066096925.6728201</v>
      </c>
      <c r="C8" s="9">
        <v>217687950.74050695</v>
      </c>
      <c r="D8" s="9">
        <v>1948414763.1700001</v>
      </c>
      <c r="E8" s="9">
        <v>106865634.90147267</v>
      </c>
      <c r="F8" s="9">
        <v>397172071.58043939</v>
      </c>
      <c r="G8" s="9">
        <v>7736237346.0652409</v>
      </c>
    </row>
    <row r="9" spans="1:34" ht="18" customHeight="1" thickTop="1"/>
    <row r="10" spans="1:34" ht="18" customHeight="1"/>
    <row r="11" spans="1:34" ht="18" customHeight="1">
      <c r="A11" s="10" t="s">
        <v>10</v>
      </c>
    </row>
    <row r="12" spans="1:34" ht="18" customHeight="1">
      <c r="A12" s="1" t="s">
        <v>11</v>
      </c>
      <c r="B12" s="11">
        <v>598278940.28794897</v>
      </c>
      <c r="C12" s="11">
        <v>1124428690.6174479</v>
      </c>
      <c r="D12" s="11"/>
      <c r="E12" s="11">
        <v>393394645.54512304</v>
      </c>
      <c r="F12" s="11">
        <v>60807908.239479989</v>
      </c>
      <c r="G12" s="11">
        <f t="shared" ref="G12:G18" si="0">SUM(B12:F12)</f>
        <v>2176910184.6900001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1:34" ht="18" customHeight="1">
      <c r="A13" s="1" t="s">
        <v>12</v>
      </c>
      <c r="B13" s="12">
        <v>-428987398.96512401</v>
      </c>
      <c r="C13" s="12">
        <v>-936831599.58214402</v>
      </c>
      <c r="D13" s="12"/>
      <c r="E13" s="12">
        <v>-372429822.31899399</v>
      </c>
      <c r="F13" s="12">
        <v>-67442724.833737999</v>
      </c>
      <c r="G13" s="12">
        <f t="shared" si="0"/>
        <v>-1805691545.7</v>
      </c>
      <c r="H13" s="13"/>
      <c r="I13" s="13"/>
      <c r="J13" s="13"/>
      <c r="K13" s="13"/>
      <c r="L13" s="13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</row>
    <row r="14" spans="1:34" ht="18" customHeight="1">
      <c r="A14" s="1" t="s">
        <v>13</v>
      </c>
      <c r="B14" s="12"/>
      <c r="C14" s="12">
        <v>-189671212.31999999</v>
      </c>
      <c r="D14" s="12">
        <v>189671212.31999999</v>
      </c>
      <c r="E14" s="12"/>
      <c r="F14" s="12"/>
      <c r="G14" s="12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</row>
    <row r="15" spans="1:34" ht="18" customHeight="1">
      <c r="A15" s="1" t="s">
        <v>14</v>
      </c>
      <c r="B15" s="12">
        <v>-17306866.217459999</v>
      </c>
      <c r="C15" s="12">
        <v>-5279220.2226980003</v>
      </c>
      <c r="D15" s="12"/>
      <c r="E15" s="12">
        <v>-3424862.592034</v>
      </c>
      <c r="F15" s="12">
        <v>-2517974.5278079999</v>
      </c>
      <c r="G15" s="12">
        <f t="shared" si="0"/>
        <v>-28528923.559999999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</row>
    <row r="16" spans="1:34" ht="18" customHeight="1">
      <c r="A16" s="1" t="s">
        <v>15</v>
      </c>
      <c r="B16" s="12">
        <v>10906060.920295408</v>
      </c>
      <c r="C16" s="12">
        <v>4157436.7192871547</v>
      </c>
      <c r="D16" s="12"/>
      <c r="E16" s="12">
        <v>340297.03594268096</v>
      </c>
      <c r="F16" s="12">
        <v>797390.33947475767</v>
      </c>
      <c r="G16" s="12">
        <f t="shared" si="0"/>
        <v>16201185.015000002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 spans="1:34" ht="18" customHeight="1">
      <c r="A17" s="1" t="s">
        <v>16</v>
      </c>
      <c r="B17" s="12">
        <v>-1226410.9289519999</v>
      </c>
      <c r="C17" s="12">
        <v>-2304328.6309119998</v>
      </c>
      <c r="D17" s="12"/>
      <c r="E17" s="12">
        <v>-817160.01721199998</v>
      </c>
      <c r="F17" s="12">
        <v>-124787.98292400001</v>
      </c>
      <c r="G17" s="12">
        <f t="shared" si="0"/>
        <v>-4472687.5599999996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 spans="1:34" ht="18" customHeight="1" thickBot="1">
      <c r="A18" s="1" t="s">
        <v>17</v>
      </c>
      <c r="B18" s="12">
        <v>2636934.4700000002</v>
      </c>
      <c r="C18" s="12">
        <v>2742</v>
      </c>
      <c r="D18" s="12"/>
      <c r="E18" s="12"/>
      <c r="F18" s="12">
        <v>365679.37</v>
      </c>
      <c r="G18" s="12">
        <f t="shared" si="0"/>
        <v>3005355.8400000003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 spans="1:34" ht="18" customHeight="1" thickTop="1">
      <c r="A19" s="8" t="s">
        <v>18</v>
      </c>
      <c r="B19" s="14">
        <f t="shared" ref="B19:G19" si="1">SUM(B8+B12,B13,B14,B15,B16,B17,B18)</f>
        <v>5230398185.2395287</v>
      </c>
      <c r="C19" s="14">
        <f t="shared" si="1"/>
        <v>212190459.32148787</v>
      </c>
      <c r="D19" s="14">
        <f t="shared" si="1"/>
        <v>2138085975.49</v>
      </c>
      <c r="E19" s="14">
        <f t="shared" si="1"/>
        <v>123928732.55429842</v>
      </c>
      <c r="F19" s="14">
        <f t="shared" si="1"/>
        <v>389057562.18492413</v>
      </c>
      <c r="G19" s="14">
        <f t="shared" si="1"/>
        <v>8093660914.7902412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  <row r="20" spans="1:34" ht="18" customHeight="1">
      <c r="B20" s="15"/>
      <c r="C20" s="15"/>
      <c r="D20" s="15"/>
      <c r="E20" s="15"/>
      <c r="F20" s="15"/>
      <c r="G20" s="1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</row>
    <row r="21" spans="1:34" ht="18" customHeight="1">
      <c r="B21" s="15"/>
      <c r="C21" s="15"/>
      <c r="D21" s="15"/>
      <c r="E21" s="15"/>
      <c r="F21" s="15"/>
      <c r="G21" s="1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</row>
    <row r="22" spans="1:34" ht="18" customHeight="1">
      <c r="A22" s="10" t="s">
        <v>19</v>
      </c>
      <c r="B22" s="15"/>
      <c r="C22" s="15"/>
      <c r="D22" s="15"/>
      <c r="E22" s="15"/>
      <c r="F22" s="15"/>
      <c r="G22" s="1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</row>
    <row r="23" spans="1:34" ht="18" customHeight="1">
      <c r="A23" s="1" t="s">
        <v>11</v>
      </c>
      <c r="B23" s="11">
        <f>'[14]2015 Cash Monthly'!B$44+'[14]2015 Cash Monthly'!B$57+'[14]2015 Cash Monthly'!B$68</f>
        <v>604000351.39594197</v>
      </c>
      <c r="C23" s="11">
        <f>'[14]2015 Cash Monthly'!C$44+'[14]2015 Cash Monthly'!C$57+'[14]2015 Cash Monthly'!C$68</f>
        <v>1142566266.6778519</v>
      </c>
      <c r="D23" s="11"/>
      <c r="E23" s="11">
        <f>'[14]2015 Cash Monthly'!E$44+'[14]2015 Cash Monthly'!E$57+'[14]2015 Cash Monthly'!E$68</f>
        <v>413169534.41504699</v>
      </c>
      <c r="F23" s="11">
        <f>'[14]2015 Cash Monthly'!F$44+'[14]2015 Cash Monthly'!F$57+'[14]2015 Cash Monthly'!F$68</f>
        <v>65822291.361159004</v>
      </c>
      <c r="G23" s="11">
        <f t="shared" ref="G23:G29" si="2">SUM(B23:F23)</f>
        <v>2225558443.8499999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</row>
    <row r="24" spans="1:34" ht="18" customHeight="1">
      <c r="A24" s="1" t="s">
        <v>12</v>
      </c>
      <c r="B24" s="12">
        <f>'[14]2015 Cash Monthly'!B$45+'[14]2015 Cash Monthly'!B$58+'[14]2015 Cash Monthly'!B$69</f>
        <v>-471672266.21999997</v>
      </c>
      <c r="C24" s="12">
        <f>'[14]2015 Cash Monthly'!C$45+'[14]2015 Cash Monthly'!C$58+'[14]2015 Cash Monthly'!C$69</f>
        <v>-918570298.98000002</v>
      </c>
      <c r="D24" s="12"/>
      <c r="E24" s="12">
        <f>'[14]2015 Cash Monthly'!E$45+'[14]2015 Cash Monthly'!E$58+'[14]2015 Cash Monthly'!E$69</f>
        <v>-383501928.62</v>
      </c>
      <c r="F24" s="12">
        <f>'[14]2015 Cash Monthly'!F$45+'[14]2015 Cash Monthly'!F$58+'[14]2015 Cash Monthly'!F$69</f>
        <v>-61543255.629999995</v>
      </c>
      <c r="G24" s="12">
        <f t="shared" si="2"/>
        <v>-1835287749.4500003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</row>
    <row r="25" spans="1:34" ht="18" customHeight="1">
      <c r="A25" s="1" t="s">
        <v>13</v>
      </c>
      <c r="B25" s="12"/>
      <c r="C25" s="12">
        <f>'[14]2015 Cash Monthly'!C$70+'[14]2015 Cash Monthly'!C$59+'[14]2015 Cash Monthly'!C$46</f>
        <v>-204172153</v>
      </c>
      <c r="D25" s="12">
        <f>'[14]2015 Cash Monthly'!D$70+'[14]2015 Cash Monthly'!D$59+'[14]2015 Cash Monthly'!D$46</f>
        <v>204172153</v>
      </c>
      <c r="E25" s="12"/>
      <c r="F25" s="12"/>
      <c r="G25" s="12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</row>
    <row r="26" spans="1:34" ht="18" customHeight="1">
      <c r="A26" s="1" t="s">
        <v>14</v>
      </c>
      <c r="B26" s="12">
        <f>'[14]2015 Cash Monthly'!B$47+'[14]2015 Cash Monthly'!B$60+'[14]2015 Cash Monthly'!B$71</f>
        <v>-23957814.642748002</v>
      </c>
      <c r="C26" s="12">
        <f>'[14]2015 Cash Monthly'!C$47+'[14]2015 Cash Monthly'!C$60+'[14]2015 Cash Monthly'!C$71</f>
        <v>-8179578.2007750012</v>
      </c>
      <c r="D26" s="12"/>
      <c r="E26" s="12">
        <f>'[14]2015 Cash Monthly'!E$47+'[14]2015 Cash Monthly'!E$60+'[14]2015 Cash Monthly'!E$71</f>
        <v>-5145400.5647719996</v>
      </c>
      <c r="F26" s="12">
        <f>'[14]2015 Cash Monthly'!F$47+'[14]2015 Cash Monthly'!F$60+'[14]2015 Cash Monthly'!F$71</f>
        <v>-3175450.0217050002</v>
      </c>
      <c r="G26" s="12">
        <f t="shared" si="2"/>
        <v>-40458243.430000007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</row>
    <row r="27" spans="1:34" ht="18" customHeight="1">
      <c r="A27" s="1" t="s">
        <v>15</v>
      </c>
      <c r="B27" s="12">
        <f>'[14]2015 Cash Monthly'!B$75+'[14]2015 Cash Monthly'!B$63+'[14]2015 Cash Monthly'!B$51</f>
        <v>7260520.1942450013</v>
      </c>
      <c r="C27" s="12">
        <f>'[14]2015 Cash Monthly'!C$75+'[14]2015 Cash Monthly'!C$63+'[14]2015 Cash Monthly'!C$51</f>
        <v>3063573.6896864739</v>
      </c>
      <c r="D27" s="12"/>
      <c r="E27" s="12">
        <f>'[14]2015 Cash Monthly'!E$75+'[14]2015 Cash Monthly'!E$63+'[14]2015 Cash Monthly'!E$51</f>
        <v>153910.57437879161</v>
      </c>
      <c r="F27" s="12">
        <f>'[14]2015 Cash Monthly'!F$75+'[14]2015 Cash Monthly'!F$63+'[14]2015 Cash Monthly'!F$51</f>
        <v>570134.21168973378</v>
      </c>
      <c r="G27" s="12">
        <f t="shared" si="2"/>
        <v>11048138.67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</row>
    <row r="28" spans="1:34" ht="18" customHeight="1">
      <c r="A28" s="1" t="s">
        <v>16</v>
      </c>
      <c r="B28" s="12">
        <f>'[14]2015 Cash Monthly'!B48+'[14]2015 Cash Monthly'!B61+'[14]2015 Cash Monthly'!B72</f>
        <v>-1003219.9083000001</v>
      </c>
      <c r="C28" s="12">
        <f>'[14]2015 Cash Monthly'!C48+'[14]2015 Cash Monthly'!C61+'[14]2015 Cash Monthly'!C72</f>
        <v>-1904260.0111249997</v>
      </c>
      <c r="D28" s="12"/>
      <c r="E28" s="12">
        <f>'[14]2015 Cash Monthly'!E48+'[14]2015 Cash Monthly'!E61+'[14]2015 Cash Monthly'!E72</f>
        <v>-695194.24015899992</v>
      </c>
      <c r="F28" s="12">
        <f>'[14]2015 Cash Monthly'!F48+'[14]2015 Cash Monthly'!F61+'[14]2015 Cash Monthly'!F72</f>
        <v>-112955.130416</v>
      </c>
      <c r="G28" s="12">
        <f t="shared" si="2"/>
        <v>-3715629.2899999996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</row>
    <row r="29" spans="1:34" ht="18" customHeight="1" thickBot="1">
      <c r="A29" s="1" t="s">
        <v>17</v>
      </c>
      <c r="B29" s="12">
        <f>'[14]2015 Cash Monthly'!B73+'[14]2015 Cash Monthly'!B62+'[14]2015 Cash Monthly'!B49</f>
        <v>1494200.2799999998</v>
      </c>
      <c r="C29" s="12">
        <f>'[14]2015 Cash Monthly'!C73+'[14]2015 Cash Monthly'!C62+'[14]2015 Cash Monthly'!C49</f>
        <v>1941003</v>
      </c>
      <c r="D29" s="12"/>
      <c r="E29" s="12">
        <f>'[14]2015 Cash Monthly'!E73+'[14]2015 Cash Monthly'!E62+'[14]2015 Cash Monthly'!E49</f>
        <v>43</v>
      </c>
      <c r="F29" s="12">
        <f>'[14]2015 Cash Monthly'!F73+'[14]2015 Cash Monthly'!F62+'[14]2015 Cash Monthly'!F49</f>
        <v>1121037.1400000001</v>
      </c>
      <c r="G29" s="12">
        <f t="shared" si="2"/>
        <v>4556283.42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</row>
    <row r="30" spans="1:34" ht="18" customHeight="1" thickTop="1">
      <c r="A30" s="8" t="s">
        <v>20</v>
      </c>
      <c r="B30" s="14">
        <f t="shared" ref="B30:G30" si="3">SUM(B19+B23,B24,B25,B26,B27,B28,B29)</f>
        <v>5346519956.3386669</v>
      </c>
      <c r="C30" s="14">
        <f t="shared" si="3"/>
        <v>226935012.49712628</v>
      </c>
      <c r="D30" s="14">
        <f t="shared" si="3"/>
        <v>2342258128.4899998</v>
      </c>
      <c r="E30" s="14">
        <f t="shared" si="3"/>
        <v>147909697.11879322</v>
      </c>
      <c r="F30" s="14">
        <f t="shared" si="3"/>
        <v>391739364.11565191</v>
      </c>
      <c r="G30" s="14">
        <f t="shared" si="3"/>
        <v>8455362158.5602407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spans="1:34" ht="18" customHeight="1">
      <c r="B31" s="16"/>
      <c r="C31" s="16"/>
      <c r="D31" s="16"/>
      <c r="E31" s="16"/>
      <c r="F31" s="16"/>
      <c r="G31" s="16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</row>
    <row r="32" spans="1:34" ht="18" customHeight="1">
      <c r="B32" s="16"/>
      <c r="C32" s="16"/>
      <c r="D32" s="16"/>
      <c r="E32" s="16"/>
      <c r="F32" s="16"/>
      <c r="G32" s="16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</row>
    <row r="33" spans="1:41" ht="18" customHeight="1">
      <c r="A33" s="10" t="s">
        <v>21</v>
      </c>
      <c r="B33" s="15"/>
      <c r="C33" s="15"/>
      <c r="D33" s="15"/>
      <c r="E33" s="15"/>
      <c r="F33" s="15"/>
      <c r="G33" s="1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</row>
    <row r="34" spans="1:41" ht="18" customHeight="1">
      <c r="A34" s="1" t="s">
        <v>11</v>
      </c>
      <c r="B34" s="11">
        <f>'[14]2015 Cash Monthly'!B79+'[14]2015 Cash Monthly'!B90+'[14]2015 Cash Monthly'!B101</f>
        <v>607956899.2431891</v>
      </c>
      <c r="C34" s="11">
        <f>'[14]2015 Cash Monthly'!C79+'[14]2015 Cash Monthly'!C90+'[14]2015 Cash Monthly'!C101</f>
        <v>1130554543.3684473</v>
      </c>
      <c r="D34" s="12"/>
      <c r="E34" s="11">
        <f>'[14]2015 Cash Monthly'!E79+'[14]2015 Cash Monthly'!E90+'[14]2015 Cash Monthly'!E101</f>
        <v>366061308.82399297</v>
      </c>
      <c r="F34" s="11">
        <f>'[14]2015 Cash Monthly'!F79+'[14]2015 Cash Monthly'!F90+'[14]2015 Cash Monthly'!F101</f>
        <v>67303733.764371008</v>
      </c>
      <c r="G34" s="11">
        <f t="shared" ref="G34:G40" si="4">SUM(B34:F34)</f>
        <v>2171876485.2000003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</row>
    <row r="35" spans="1:41" ht="18" customHeight="1">
      <c r="A35" s="1" t="s">
        <v>12</v>
      </c>
      <c r="B35" s="11">
        <f>'[14]2015 Cash Monthly'!B80+'[14]2015 Cash Monthly'!B91+'[14]2015 Cash Monthly'!B102</f>
        <v>-512392342.75999957</v>
      </c>
      <c r="C35" s="11">
        <f>'[14]2015 Cash Monthly'!C80+'[14]2015 Cash Monthly'!C91+'[14]2015 Cash Monthly'!C102</f>
        <v>-1457431891.6000001</v>
      </c>
      <c r="D35" s="12"/>
      <c r="E35" s="11">
        <f>'[14]2015 Cash Monthly'!E80+'[14]2015 Cash Monthly'!E91+'[14]2015 Cash Monthly'!E102</f>
        <v>-378323155.17000002</v>
      </c>
      <c r="F35" s="11">
        <f>'[14]2015 Cash Monthly'!F80+'[14]2015 Cash Monthly'!F91+'[14]2015 Cash Monthly'!F102</f>
        <v>-82103880.798999995</v>
      </c>
      <c r="G35" s="12">
        <f t="shared" si="4"/>
        <v>-2430251270.3289995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</row>
    <row r="36" spans="1:41" ht="18" customHeight="1">
      <c r="A36" s="17" t="s">
        <v>13</v>
      </c>
      <c r="B36" s="11"/>
      <c r="C36" s="12">
        <f>'[14]2015 Cash Monthly'!C81+'[14]2015 Cash Monthly'!C92+'[14]2015 Cash Monthly'!C103</f>
        <v>334214492.57999998</v>
      </c>
      <c r="D36" s="12">
        <f>'[14]2015 Cash Monthly'!D81+'[14]2015 Cash Monthly'!D92+'[14]2015 Cash Monthly'!D103</f>
        <v>-334214492.57999998</v>
      </c>
      <c r="E36" s="12"/>
      <c r="F36" s="12"/>
      <c r="G36" s="12">
        <f>SUM(B36:F36)</f>
        <v>0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</row>
    <row r="37" spans="1:41" ht="18" customHeight="1">
      <c r="A37" s="1" t="s">
        <v>14</v>
      </c>
      <c r="B37" s="11">
        <f>'[14]2015 Cash Monthly'!B82+'[14]2015 Cash Monthly'!B93+'[14]2015 Cash Monthly'!B104</f>
        <v>-21602698.783484995</v>
      </c>
      <c r="C37" s="11">
        <f>'[14]2015 Cash Monthly'!C82+'[14]2015 Cash Monthly'!C93+'[14]2015 Cash Monthly'!C104</f>
        <v>-6468991.7111849999</v>
      </c>
      <c r="D37" s="12"/>
      <c r="E37" s="11">
        <f>'[14]2015 Cash Monthly'!E82+'[14]2015 Cash Monthly'!E93+'[14]2015 Cash Monthly'!E104</f>
        <v>-4276268.3202449996</v>
      </c>
      <c r="F37" s="11">
        <f>'[14]2015 Cash Monthly'!F82+'[14]2015 Cash Monthly'!F93+'[14]2015 Cash Monthly'!F104</f>
        <v>-2856658.185085</v>
      </c>
      <c r="G37" s="12">
        <f t="shared" si="4"/>
        <v>-35204616.999999993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</row>
    <row r="38" spans="1:41" ht="18" customHeight="1">
      <c r="A38" s="1" t="s">
        <v>15</v>
      </c>
      <c r="B38" s="18">
        <f>'[14]2015 Cash Monthly'!B86+'[14]2015 Cash Monthly'!B97+'[14]2015 Cash Monthly'!B108</f>
        <v>12723291.735094605</v>
      </c>
      <c r="C38" s="18">
        <f>'[14]2015 Cash Monthly'!C86+'[14]2015 Cash Monthly'!C97+'[14]2015 Cash Monthly'!C108</f>
        <v>5681304.1456578746</v>
      </c>
      <c r="D38" s="18"/>
      <c r="E38" s="18">
        <f>'[14]2015 Cash Monthly'!E86+'[14]2015 Cash Monthly'!E97+'[14]2015 Cash Monthly'!E108</f>
        <v>281000.11573740555</v>
      </c>
      <c r="F38" s="18">
        <f>'[14]2015 Cash Monthly'!F86+'[14]2015 Cash Monthly'!F97+'[14]2015 Cash Monthly'!F108</f>
        <v>955469.05259410944</v>
      </c>
      <c r="G38" s="12">
        <f t="shared" si="4"/>
        <v>19641065.049083997</v>
      </c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19"/>
      <c r="AJ38" s="19"/>
      <c r="AK38" s="19"/>
      <c r="AL38" s="19"/>
      <c r="AM38" s="19"/>
      <c r="AN38" s="19"/>
      <c r="AO38" s="19"/>
    </row>
    <row r="39" spans="1:41" ht="18" customHeight="1">
      <c r="A39" s="1" t="s">
        <v>16</v>
      </c>
      <c r="B39" s="18">
        <f>'[14]2015 Cash Monthly'!B83+'[14]2015 Cash Monthly'!B94+'[14]2015 Cash Monthly'!B105</f>
        <v>-2417853.6711399998</v>
      </c>
      <c r="C39" s="18">
        <f>'[14]2015 Cash Monthly'!C83+'[14]2015 Cash Monthly'!C94+'[14]2015 Cash Monthly'!C105</f>
        <v>-4450682.5907199997</v>
      </c>
      <c r="D39" s="18"/>
      <c r="E39" s="18">
        <f>'[14]2015 Cash Monthly'!E83+'[14]2015 Cash Monthly'!E94+'[14]2015 Cash Monthly'!E105</f>
        <v>-1346738.5583199998</v>
      </c>
      <c r="F39" s="18">
        <f>'[14]2015 Cash Monthly'!F83+'[14]2015 Cash Monthly'!F94+'[14]2015 Cash Monthly'!F105</f>
        <v>-265446.57981999998</v>
      </c>
      <c r="G39" s="12">
        <f t="shared" si="4"/>
        <v>-8480721.4000000004</v>
      </c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</row>
    <row r="40" spans="1:41" ht="18" customHeight="1" thickBot="1">
      <c r="A40" s="1" t="s">
        <v>17</v>
      </c>
      <c r="B40" s="11">
        <f>'[14]2015 Cash Monthly'!B84+'[14]2015 Cash Monthly'!B95+'[14]2015 Cash Monthly'!B106</f>
        <v>2102495.7059600004</v>
      </c>
      <c r="C40" s="11">
        <f>'[14]2015 Cash Monthly'!C84+'[14]2015 Cash Monthly'!C95+'[14]2015 Cash Monthly'!C106</f>
        <v>36998.190080000008</v>
      </c>
      <c r="D40" s="12"/>
      <c r="E40" s="11">
        <f>'[14]2015 Cash Monthly'!E84+'[14]2015 Cash Monthly'!E95+'[14]2015 Cash Monthly'!E106</f>
        <v>11195.33648</v>
      </c>
      <c r="F40" s="11">
        <f>'[14]2015 Cash Monthly'!F84+'[14]2015 Cash Monthly'!F95+'[14]2015 Cash Monthly'!F106</f>
        <v>214288.92748000001</v>
      </c>
      <c r="G40" s="12">
        <f t="shared" si="4"/>
        <v>2364978.1600000006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</row>
    <row r="41" spans="1:41" ht="18" customHeight="1" thickTop="1">
      <c r="A41" s="8" t="s">
        <v>22</v>
      </c>
      <c r="B41" s="14">
        <f t="shared" ref="B41:G41" si="5">SUM(B30+B34,B35,B36,B37,B38,B39,B40)</f>
        <v>5432889747.8082867</v>
      </c>
      <c r="C41" s="14">
        <f t="shared" si="5"/>
        <v>229070784.87940633</v>
      </c>
      <c r="D41" s="14">
        <f>SUM(D30:D40)</f>
        <v>2008043635.9099998</v>
      </c>
      <c r="E41" s="14">
        <f t="shared" si="5"/>
        <v>130317039.34643862</v>
      </c>
      <c r="F41" s="14">
        <f t="shared" si="5"/>
        <v>374986870.29619199</v>
      </c>
      <c r="G41" s="14">
        <f t="shared" si="5"/>
        <v>8175308078.240325</v>
      </c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</row>
    <row r="42" spans="1:41" ht="18" customHeight="1">
      <c r="A42" s="8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</row>
    <row r="43" spans="1:41" ht="18" customHeight="1">
      <c r="B43" s="15"/>
      <c r="C43" s="15"/>
      <c r="D43" s="15"/>
      <c r="E43" s="15"/>
      <c r="F43" s="15"/>
      <c r="G43" s="1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</row>
    <row r="44" spans="1:41" ht="18" customHeight="1">
      <c r="A44" s="10" t="s">
        <v>23</v>
      </c>
      <c r="B44" s="15"/>
      <c r="C44" s="15"/>
      <c r="D44" s="15"/>
      <c r="E44" s="15"/>
      <c r="F44" s="15"/>
      <c r="G44" s="1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</row>
    <row r="45" spans="1:41" ht="18" customHeight="1">
      <c r="A45" s="1" t="s">
        <v>11</v>
      </c>
      <c r="B45" s="11">
        <f>'[14]2015 Cash Monthly'!B134+'[14]2015 Cash Monthly'!B123+'[14]2015 Cash Monthly'!B112</f>
        <v>610521780.08173704</v>
      </c>
      <c r="C45" s="11">
        <f>'[14]2015 Cash Monthly'!C134+'[14]2015 Cash Monthly'!C123+'[14]2015 Cash Monthly'!C112</f>
        <v>1115295810.54954</v>
      </c>
      <c r="D45" s="11"/>
      <c r="E45" s="11">
        <f>'[14]2015 Cash Monthly'!E134+'[14]2015 Cash Monthly'!E123+'[14]2015 Cash Monthly'!E112</f>
        <v>331007444.19225597</v>
      </c>
      <c r="F45" s="11">
        <f>'[14]2015 Cash Monthly'!F134+'[14]2015 Cash Monthly'!F123+'[14]2015 Cash Monthly'!F112</f>
        <v>72153112.786467016</v>
      </c>
      <c r="G45" s="12">
        <f t="shared" ref="G45:G51" si="6">SUM(B45:F45)</f>
        <v>2128978147.6100001</v>
      </c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</row>
    <row r="46" spans="1:41" ht="18" customHeight="1">
      <c r="A46" s="1" t="s">
        <v>12</v>
      </c>
      <c r="B46" s="12">
        <f>'[14]2015 Cash Monthly'!B135+'[14]2015 Cash Monthly'!B124+'[14]2015 Cash Monthly'!B113</f>
        <v>-667227222.24999976</v>
      </c>
      <c r="C46" s="12">
        <f>'[14]2015 Cash Monthly'!C135+'[14]2015 Cash Monthly'!C124+'[14]2015 Cash Monthly'!C113</f>
        <v>-1124363603.7500005</v>
      </c>
      <c r="D46" s="12"/>
      <c r="E46" s="12">
        <f>'[14]2015 Cash Monthly'!E135+'[14]2015 Cash Monthly'!E124+'[14]2015 Cash Monthly'!E113</f>
        <v>-375607170</v>
      </c>
      <c r="F46" s="12">
        <f>'[14]2015 Cash Monthly'!F135+'[14]2015 Cash Monthly'!F124+'[14]2015 Cash Monthly'!F113</f>
        <v>-60766467.569999993</v>
      </c>
      <c r="G46" s="12">
        <f t="shared" si="6"/>
        <v>-2227964463.5700002</v>
      </c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</row>
    <row r="47" spans="1:41" ht="18" customHeight="1">
      <c r="A47" s="17" t="s">
        <v>13</v>
      </c>
      <c r="B47" s="12"/>
      <c r="C47" s="12">
        <f>'[14]2015 Cash Monthly'!C114+'[14]2015 Cash Monthly'!C125+'[14]2015 Cash Monthly'!C136</f>
        <v>-3724037.5499999989</v>
      </c>
      <c r="D47" s="12">
        <f>'[14]2015 Cash Monthly'!D114+'[14]2015 Cash Monthly'!D125+'[14]2015 Cash Monthly'!D136</f>
        <v>3724037.5499999989</v>
      </c>
      <c r="E47" s="12"/>
      <c r="F47" s="12"/>
      <c r="G47" s="12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</row>
    <row r="48" spans="1:41" ht="18" customHeight="1">
      <c r="A48" s="1" t="s">
        <v>14</v>
      </c>
      <c r="B48" s="12">
        <f>'[14]2015 Cash Monthly'!B137+'[14]2015 Cash Monthly'!B126+'[14]2015 Cash Monthly'!B115</f>
        <v>-22534361.167261995</v>
      </c>
      <c r="C48" s="12">
        <f>'[14]2015 Cash Monthly'!C137+'[14]2015 Cash Monthly'!C126+'[14]2015 Cash Monthly'!C115</f>
        <v>-7836943.191102</v>
      </c>
      <c r="D48" s="12"/>
      <c r="E48" s="12">
        <f>'[14]2015 Cash Monthly'!E137+'[14]2015 Cash Monthly'!E126+'[14]2015 Cash Monthly'!E115</f>
        <v>-4278296.927654</v>
      </c>
      <c r="F48" s="12">
        <f>'[14]2015 Cash Monthly'!F137+'[14]2015 Cash Monthly'!F126+'[14]2015 Cash Monthly'!F115</f>
        <v>-3052118.2939820001</v>
      </c>
      <c r="G48" s="12">
        <f t="shared" si="6"/>
        <v>-37701719.579999991</v>
      </c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</row>
    <row r="49" spans="1:34" ht="18" customHeight="1">
      <c r="A49" s="1" t="s">
        <v>15</v>
      </c>
      <c r="B49" s="12">
        <f>'[14]2015 Cash Monthly'!B119+'[14]2015 Cash Monthly'!B130+'[14]2015 Cash Monthly'!B141</f>
        <v>7552370.1931576729</v>
      </c>
      <c r="C49" s="12">
        <f>'[14]2015 Cash Monthly'!C119+'[14]2015 Cash Monthly'!C130+'[14]2015 Cash Monthly'!C141</f>
        <v>3592479.7297042292</v>
      </c>
      <c r="D49" s="12"/>
      <c r="E49" s="12">
        <f>'[14]2015 Cash Monthly'!E119+'[14]2015 Cash Monthly'!E130+'[14]2015 Cash Monthly'!E141</f>
        <v>200737.79939031429</v>
      </c>
      <c r="F49" s="12">
        <f>'[14]2015 Cash Monthly'!F119+'[14]2015 Cash Monthly'!F130+'[14]2015 Cash Monthly'!F141</f>
        <v>556500.82274778851</v>
      </c>
      <c r="G49" s="12">
        <f t="shared" si="6"/>
        <v>11902088.545000006</v>
      </c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</row>
    <row r="50" spans="1:34" ht="18" customHeight="1">
      <c r="A50" s="1" t="s">
        <v>16</v>
      </c>
      <c r="B50" s="12">
        <f>'[14]2015 Cash Monthly'!B116+'[14]2015 Cash Monthly'!B127+'[14]2015 Cash Monthly'!B138</f>
        <v>-1672552.6114000003</v>
      </c>
      <c r="C50" s="12">
        <f>'[14]2015 Cash Monthly'!C116+'[14]2015 Cash Monthly'!C127+'[14]2015 Cash Monthly'!C138</f>
        <v>-3043859.6551000001</v>
      </c>
      <c r="D50" s="12"/>
      <c r="E50" s="12">
        <f>'[14]2015 Cash Monthly'!E116+'[14]2015 Cash Monthly'!E127+'[14]2015 Cash Monthly'!E138</f>
        <v>-894431.82069999992</v>
      </c>
      <c r="F50" s="12">
        <f>'[14]2015 Cash Monthly'!F116+'[14]2015 Cash Monthly'!F127+'[14]2015 Cash Monthly'!F138</f>
        <v>-204707.41279999999</v>
      </c>
      <c r="G50" s="12">
        <f t="shared" si="6"/>
        <v>-5815551.5</v>
      </c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</row>
    <row r="51" spans="1:34" ht="18" customHeight="1" thickBot="1">
      <c r="A51" s="1" t="s">
        <v>17</v>
      </c>
      <c r="B51" s="12">
        <f>'[14]2015 Cash Monthly'!B117+'[14]2015 Cash Monthly'!B128+'[14]2015 Cash Monthly'!B139</f>
        <v>2111758.9</v>
      </c>
      <c r="C51" s="12">
        <f>'[14]2015 Cash Monthly'!C117+'[14]2015 Cash Monthly'!C128+'[14]2015 Cash Monthly'!C139</f>
        <v>173535</v>
      </c>
      <c r="D51" s="12"/>
      <c r="E51" s="12">
        <f>'[14]2015 Cash Monthly'!E117+'[14]2015 Cash Monthly'!E128+'[14]2015 Cash Monthly'!E139</f>
        <v>-43</v>
      </c>
      <c r="F51" s="12">
        <f>'[14]2015 Cash Monthly'!F117+'[14]2015 Cash Monthly'!F128+'[14]2015 Cash Monthly'!F139</f>
        <v>91896.710000000021</v>
      </c>
      <c r="G51" s="12">
        <f t="shared" si="6"/>
        <v>2377147.61</v>
      </c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</row>
    <row r="52" spans="1:34" ht="18" customHeight="1" thickTop="1">
      <c r="A52" s="8" t="s">
        <v>24</v>
      </c>
      <c r="B52" s="14">
        <f t="shared" ref="B52:G52" si="7">SUM(B41+B45,B46,B47,B48,B49,B50,B51)</f>
        <v>5361641520.9545202</v>
      </c>
      <c r="C52" s="14">
        <f t="shared" si="7"/>
        <v>209164166.01244825</v>
      </c>
      <c r="D52" s="14">
        <f t="shared" si="7"/>
        <v>2011767673.4599998</v>
      </c>
      <c r="E52" s="14">
        <f t="shared" si="7"/>
        <v>80745279.589730933</v>
      </c>
      <c r="F52" s="14">
        <f t="shared" si="7"/>
        <v>383765087.33862472</v>
      </c>
      <c r="G52" s="14">
        <f t="shared" si="7"/>
        <v>8047083727.3553247</v>
      </c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</row>
    <row r="53" spans="1:34" ht="18" customHeight="1">
      <c r="A53" s="8"/>
      <c r="B53" s="20"/>
      <c r="C53" s="20"/>
      <c r="D53" s="20"/>
      <c r="E53" s="20"/>
      <c r="F53" s="20"/>
      <c r="G53" s="20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</row>
    <row r="54" spans="1:34" ht="18" customHeight="1">
      <c r="B54" s="15"/>
      <c r="C54" s="15"/>
      <c r="D54" s="15"/>
      <c r="E54" s="15"/>
      <c r="F54" s="15"/>
      <c r="G54" s="1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</row>
    <row r="55" spans="1:34" ht="18" customHeight="1">
      <c r="A55" s="10" t="s">
        <v>25</v>
      </c>
      <c r="G55" s="1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</row>
    <row r="56" spans="1:34" ht="18" customHeight="1">
      <c r="A56" s="1" t="s">
        <v>11</v>
      </c>
      <c r="B56" s="12">
        <f t="shared" ref="B56:D62" si="8">SUM(B12,B23,B34,B45)</f>
        <v>2420757971.0088167</v>
      </c>
      <c r="C56" s="12">
        <f t="shared" si="8"/>
        <v>4512845311.2132874</v>
      </c>
      <c r="D56" s="12"/>
      <c r="E56" s="12">
        <f t="shared" ref="E56:F62" si="9">SUM(E12,E23,E34,E45)</f>
        <v>1503632932.976419</v>
      </c>
      <c r="F56" s="12">
        <f t="shared" si="9"/>
        <v>266087046.15147701</v>
      </c>
      <c r="G56" s="11">
        <f t="shared" ref="G56:G62" si="10">SUM(B56:F56)</f>
        <v>8703323261.3500004</v>
      </c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</row>
    <row r="57" spans="1:34" ht="18" customHeight="1">
      <c r="A57" s="1" t="s">
        <v>12</v>
      </c>
      <c r="B57" s="12">
        <f t="shared" si="8"/>
        <v>-2080279230.1951232</v>
      </c>
      <c r="C57" s="12">
        <f t="shared" si="8"/>
        <v>-4437197393.9121447</v>
      </c>
      <c r="D57" s="12"/>
      <c r="E57" s="12">
        <f t="shared" si="9"/>
        <v>-1509862076.108994</v>
      </c>
      <c r="F57" s="12">
        <f t="shared" si="9"/>
        <v>-271856328.83273798</v>
      </c>
      <c r="G57" s="12">
        <f t="shared" si="10"/>
        <v>-8299195029.0489988</v>
      </c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</row>
    <row r="58" spans="1:34" ht="18" customHeight="1">
      <c r="A58" s="17" t="s">
        <v>13</v>
      </c>
      <c r="B58" s="12"/>
      <c r="C58" s="12">
        <f t="shared" si="8"/>
        <v>-63352910.290000007</v>
      </c>
      <c r="D58" s="12">
        <f t="shared" si="8"/>
        <v>63352910.290000007</v>
      </c>
      <c r="E58" s="12"/>
      <c r="F58" s="12"/>
      <c r="G58" s="12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</row>
    <row r="59" spans="1:34" ht="18" customHeight="1">
      <c r="A59" s="1" t="s">
        <v>14</v>
      </c>
      <c r="B59" s="12">
        <f t="shared" si="8"/>
        <v>-85401740.810954988</v>
      </c>
      <c r="C59" s="12">
        <f t="shared" si="8"/>
        <v>-27764733.325759999</v>
      </c>
      <c r="D59" s="12"/>
      <c r="E59" s="12">
        <f t="shared" si="9"/>
        <v>-17124828.404704999</v>
      </c>
      <c r="F59" s="12">
        <f t="shared" si="9"/>
        <v>-11602201.028579999</v>
      </c>
      <c r="G59" s="12">
        <f t="shared" si="10"/>
        <v>-141893503.56999999</v>
      </c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</row>
    <row r="60" spans="1:34" ht="18" customHeight="1">
      <c r="A60" s="1" t="s">
        <v>15</v>
      </c>
      <c r="B60" s="12">
        <f t="shared" si="8"/>
        <v>38442243.042792685</v>
      </c>
      <c r="C60" s="12">
        <f t="shared" si="8"/>
        <v>16494794.284335732</v>
      </c>
      <c r="D60" s="12"/>
      <c r="E60" s="12">
        <f t="shared" si="9"/>
        <v>975945.52544919238</v>
      </c>
      <c r="F60" s="12">
        <f t="shared" si="9"/>
        <v>2879494.4265063894</v>
      </c>
      <c r="G60" s="12">
        <f t="shared" si="10"/>
        <v>58792477.279084004</v>
      </c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</row>
    <row r="61" spans="1:34" ht="18" customHeight="1">
      <c r="A61" s="1" t="s">
        <v>16</v>
      </c>
      <c r="B61" s="12">
        <f t="shared" si="8"/>
        <v>-6320037.1197919995</v>
      </c>
      <c r="C61" s="12">
        <f t="shared" si="8"/>
        <v>-11703130.887856998</v>
      </c>
      <c r="D61" s="12"/>
      <c r="E61" s="12">
        <f t="shared" si="9"/>
        <v>-3753524.6363909999</v>
      </c>
      <c r="F61" s="12">
        <f t="shared" si="9"/>
        <v>-707897.10596000007</v>
      </c>
      <c r="G61" s="12">
        <f t="shared" si="10"/>
        <v>-22484589.749999996</v>
      </c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</row>
    <row r="62" spans="1:34" ht="18" customHeight="1" thickBot="1">
      <c r="A62" s="1" t="s">
        <v>17</v>
      </c>
      <c r="B62" s="12">
        <f t="shared" si="8"/>
        <v>8345389.3559600003</v>
      </c>
      <c r="C62" s="12">
        <f t="shared" si="8"/>
        <v>2154278.1900800001</v>
      </c>
      <c r="D62" s="12"/>
      <c r="E62" s="12">
        <f t="shared" si="9"/>
        <v>11195.33648</v>
      </c>
      <c r="F62" s="12">
        <f t="shared" si="9"/>
        <v>1792902.1474800003</v>
      </c>
      <c r="G62" s="12">
        <f t="shared" si="10"/>
        <v>12303765.029999999</v>
      </c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</row>
    <row r="63" spans="1:34" ht="18" customHeight="1" thickTop="1">
      <c r="A63" s="21" t="s">
        <v>26</v>
      </c>
      <c r="B63" s="27">
        <f>SUM(B56,B57,B58,B59,B60,B61,B62,B8)</f>
        <v>5361641520.9545193</v>
      </c>
      <c r="C63" s="14">
        <f t="shared" ref="C63:G63" si="11">SUM(C56,C57,C58,C59,C60,C61,C62,C8)</f>
        <v>209164166.01244837</v>
      </c>
      <c r="D63" s="14">
        <f t="shared" si="11"/>
        <v>2011767673.46</v>
      </c>
      <c r="E63" s="14">
        <f t="shared" si="11"/>
        <v>80745279.589730829</v>
      </c>
      <c r="F63" s="14">
        <f t="shared" si="11"/>
        <v>383765087.33862484</v>
      </c>
      <c r="G63" s="14">
        <f t="shared" si="11"/>
        <v>8047083727.3553267</v>
      </c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</row>
    <row r="64" spans="1:34">
      <c r="B64" s="20"/>
      <c r="C64" s="20"/>
      <c r="D64" s="20"/>
      <c r="E64" s="20"/>
      <c r="F64" s="20"/>
      <c r="G64" s="20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</row>
    <row r="65" spans="1:34" hidden="1">
      <c r="A65" s="22" t="s">
        <v>27</v>
      </c>
      <c r="B65" s="23">
        <f>SUM(B57)/$G57</f>
        <v>0.25066036198856523</v>
      </c>
      <c r="C65" s="23">
        <f>SUM(C57)/$G57</f>
        <v>0.53465394877225836</v>
      </c>
      <c r="D65" s="23">
        <f>SUM(D57)/$G57</f>
        <v>0</v>
      </c>
      <c r="E65" s="23">
        <f>SUM(E57)/$G57</f>
        <v>0.18192873776602989</v>
      </c>
      <c r="F65" s="23">
        <f>SUM(F57)/$G57</f>
        <v>3.2756951473146653E-2</v>
      </c>
      <c r="G65" s="23">
        <f>SUM(B65:F65)</f>
        <v>1.0000000000000002</v>
      </c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</row>
    <row r="66" spans="1:34">
      <c r="A66" s="24"/>
      <c r="B66" s="28"/>
      <c r="C66" s="28"/>
      <c r="D66" s="28"/>
      <c r="E66" s="28"/>
      <c r="F66" s="28"/>
      <c r="G66" s="28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</row>
    <row r="67" spans="1:34">
      <c r="A67" s="24"/>
      <c r="B67" s="28"/>
      <c r="C67" s="28"/>
      <c r="D67" s="28"/>
      <c r="E67" s="28"/>
      <c r="F67" s="28"/>
      <c r="G67" s="28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</row>
  </sheetData>
  <mergeCells count="3">
    <mergeCell ref="A1:G1"/>
    <mergeCell ref="A2:G2"/>
    <mergeCell ref="A3:G3"/>
  </mergeCells>
  <pageMargins left="1" right="1" top="1.25" bottom="1.25" header="0.5" footer="0.5"/>
  <pageSetup scale="55" orientation="portrait" r:id="rId1"/>
  <headerFooter alignWithMargins="0">
    <oddHeader>&amp;R&amp;"Times New Roman,Bold"&amp;12Appendix M03
2Q2016
Page 1 of 1</oddHeader>
    <oddFooter>&amp;LUSAC&amp;CUnaudited&amp;RFebruary 1, 2016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2015 Cash Quarterly</vt:lpstr>
      <vt:lpstr>'2015 Cash Quarterly'!Print_Area</vt:lpstr>
    </vt:vector>
  </TitlesOfParts>
  <Company>USAC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Faunce</dc:creator>
  <cp:lastModifiedBy>cmann</cp:lastModifiedBy>
  <dcterms:created xsi:type="dcterms:W3CDTF">2016-01-08T14:38:11Z</dcterms:created>
  <dcterms:modified xsi:type="dcterms:W3CDTF">2016-01-27T17:12:30Z</dcterms:modified>
</cp:coreProperties>
</file>