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7\3Q2017\Appendices-Draft\"/>
    </mc:Choice>
  </mc:AlternateContent>
  <bookViews>
    <workbookView xWindow="0" yWindow="180" windowWidth="17280" windowHeight="8412" tabRatio="867"/>
  </bookViews>
  <sheets>
    <sheet name="HC16 Budget Control Demand Calc" sheetId="11" r:id="rId1"/>
  </sheets>
  <calcPr calcId="152511"/>
</workbook>
</file>

<file path=xl/calcChain.xml><?xml version="1.0" encoding="utf-8"?>
<calcChain xmlns="http://schemas.openxmlformats.org/spreadsheetml/2006/main">
  <c r="B17" i="11" l="1"/>
  <c r="B16" i="11"/>
  <c r="B14" i="11"/>
  <c r="B7" i="11"/>
</calcChain>
</file>

<file path=xl/sharedStrings.xml><?xml version="1.0" encoding="utf-8"?>
<sst xmlns="http://schemas.openxmlformats.org/spreadsheetml/2006/main" count="24" uniqueCount="22">
  <si>
    <t>SNA</t>
  </si>
  <si>
    <t>SVS</t>
  </si>
  <si>
    <t>CAF ICC</t>
  </si>
  <si>
    <t>Total Demand</t>
  </si>
  <si>
    <t>Subtotal</t>
  </si>
  <si>
    <t>HCLS (plus SNA and SVS)</t>
  </si>
  <si>
    <t>Mechanism</t>
  </si>
  <si>
    <t>Per Line Adjustment</t>
  </si>
  <si>
    <t>CAF-ICC</t>
  </si>
  <si>
    <t>Budget Adjustment Factor</t>
  </si>
  <si>
    <t xml:space="preserve">Forecasted HCLS and CAF BLS Amount </t>
  </si>
  <si>
    <t>CAF BLS  (plus True Up)</t>
  </si>
  <si>
    <t>Budget for HCLS and CAF BLS RoR Support Mechanisms</t>
  </si>
  <si>
    <t>Pro Rata Factor</t>
  </si>
  <si>
    <t>HCL</t>
  </si>
  <si>
    <t>CAF BLS</t>
  </si>
  <si>
    <t>Calculate Total Demand 2017-2018</t>
  </si>
  <si>
    <t xml:space="preserve">ACAM </t>
  </si>
  <si>
    <t>AK Plan</t>
  </si>
  <si>
    <t xml:space="preserve">Except Total Demand cannot exceed $2.0 billion </t>
  </si>
  <si>
    <t>Subtract CAF-ICC, ACAM, and AK Plan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</si>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</sst>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00%"/>
    <numFmt numFmtId="167" formatCode="#,##0.000000_);\(#,##0.000000\)"/>
    <numFmt numFmtId="168" formatCode="0.0000"/>
    <numFmt numFmtId="169" formatCode="_(&quot;$&quot;* #,##0.000000_);_(&quot;$&quot;* \(#,##0.000000\);_(&quot;$&quot;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38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3" fillId="8" borderId="9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</cellStyleXfs>
  <cellXfs count="43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44" fontId="0" fillId="0" borderId="0" xfId="1" applyFont="1" applyFill="1"/>
    <xf numFmtId="0" fontId="0" fillId="0" borderId="0" xfId="0"/>
    <xf numFmtId="0" fontId="0" fillId="0" borderId="0" xfId="0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 applyAlignment="1">
      <alignment horizontal="centerContinuous"/>
    </xf>
    <xf numFmtId="0" fontId="53" fillId="0" borderId="0" xfId="0" applyFont="1"/>
    <xf numFmtId="0" fontId="52" fillId="0" borderId="23" xfId="0" applyFont="1" applyFill="1" applyBorder="1" applyAlignment="1">
      <alignment horizontal="center" vertical="center"/>
    </xf>
    <xf numFmtId="164" fontId="52" fillId="0" borderId="24" xfId="1" applyNumberFormat="1" applyFont="1" applyFill="1" applyBorder="1" applyAlignment="1">
      <alignment horizontal="center" vertical="center" wrapText="1"/>
    </xf>
    <xf numFmtId="164" fontId="52" fillId="0" borderId="27" xfId="1" applyNumberFormat="1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/>
    </xf>
    <xf numFmtId="44" fontId="53" fillId="0" borderId="25" xfId="1" applyNumberFormat="1" applyFont="1" applyBorder="1"/>
    <xf numFmtId="168" fontId="53" fillId="0" borderId="28" xfId="0" applyNumberFormat="1" applyFont="1" applyBorder="1"/>
    <xf numFmtId="0" fontId="53" fillId="0" borderId="26" xfId="0" applyFont="1" applyBorder="1" applyAlignment="1">
      <alignment horizontal="center"/>
    </xf>
    <xf numFmtId="44" fontId="53" fillId="0" borderId="1" xfId="1" applyNumberFormat="1" applyFont="1" applyBorder="1"/>
    <xf numFmtId="168" fontId="53" fillId="0" borderId="29" xfId="0" applyNumberFormat="1" applyFont="1" applyBorder="1"/>
    <xf numFmtId="0" fontId="53" fillId="0" borderId="26" xfId="0" applyFont="1" applyFill="1" applyBorder="1" applyAlignment="1">
      <alignment horizontal="center"/>
    </xf>
    <xf numFmtId="0" fontId="53" fillId="0" borderId="30" xfId="0" applyFont="1" applyFill="1" applyBorder="1" applyAlignment="1">
      <alignment horizontal="center"/>
    </xf>
    <xf numFmtId="44" fontId="53" fillId="0" borderId="31" xfId="1" applyNumberFormat="1" applyFont="1" applyBorder="1"/>
    <xf numFmtId="168" fontId="53" fillId="0" borderId="32" xfId="0" applyNumberFormat="1" applyFont="1" applyBorder="1"/>
    <xf numFmtId="164" fontId="0" fillId="0" borderId="20" xfId="0" quotePrefix="1" applyNumberFormat="1" applyBorder="1"/>
    <xf numFmtId="164" fontId="0" fillId="0" borderId="20" xfId="1" applyNumberFormat="1" applyFont="1" applyBorder="1"/>
    <xf numFmtId="164" fontId="0" fillId="0" borderId="20" xfId="1" applyNumberFormat="1" applyFont="1" applyFill="1" applyBorder="1"/>
    <xf numFmtId="164" fontId="0" fillId="49" borderId="20" xfId="1" applyNumberFormat="1" applyFont="1" applyFill="1" applyBorder="1"/>
    <xf numFmtId="167" fontId="0" fillId="0" borderId="21" xfId="35383" applyNumberFormat="1" applyFont="1" applyBorder="1"/>
    <xf numFmtId="44" fontId="0" fillId="0" borderId="0" xfId="0" applyNumberFormat="1"/>
    <xf numFmtId="165" fontId="0" fillId="0" borderId="0" xfId="1" applyNumberFormat="1" applyFont="1"/>
    <xf numFmtId="169" fontId="0" fillId="0" borderId="0" xfId="1" applyNumberFormat="1" applyFont="1"/>
    <xf numFmtId="164" fontId="0" fillId="0" borderId="0" xfId="0" applyNumberFormat="1"/>
    <xf numFmtId="164" fontId="0" fillId="0" borderId="0" xfId="0" applyNumberFormat="1" applyFill="1"/>
    <xf numFmtId="164" fontId="55" fillId="0" borderId="33" xfId="1" applyNumberFormat="1" applyFont="1" applyFill="1" applyBorder="1" applyAlignment="1">
      <alignment horizontal="center" vertical="center" wrapText="1"/>
    </xf>
    <xf numFmtId="164" fontId="55" fillId="0" borderId="34" xfId="1" applyNumberFormat="1" applyFont="1" applyFill="1" applyBorder="1" applyAlignment="1">
      <alignment horizontal="center" vertical="center" wrapText="1"/>
    </xf>
    <xf numFmtId="0" fontId="54" fillId="0" borderId="33" xfId="0" applyFont="1" applyBorder="1" applyAlignment="1">
      <alignment horizontal="center"/>
    </xf>
    <xf numFmtId="0" fontId="54" fillId="0" borderId="34" xfId="0" applyFont="1" applyBorder="1" applyAlignment="1">
      <alignment horizontal="center"/>
    </xf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7" xfId="0" applyFont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5" xfId="0" applyBorder="1" applyAlignment="1">
      <alignment horizontal="centerContinuous"/>
    </xf>
  </cellXfs>
  <cellStyles count="35386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workbookViewId="0">
      <selection activeCell="C12" sqref="C12"/>
    </sheetView>
  </sheetViews>
  <sheetFormatPr defaultColWidth="9.44140625" defaultRowHeight="14.4"/>
  <cols>
    <col min="1" max="1" width="56" style="8" customWidth="1"/>
    <col min="2" max="2" width="18.21875" bestFit="1" customWidth="1"/>
    <col min="3" max="3" width="17.44140625" customWidth="1"/>
    <col min="4" max="4" width="18.109375" bestFit="1" customWidth="1"/>
    <col min="5" max="5" width="14" style="1" bestFit="1" customWidth="1"/>
  </cols>
  <sheetData>
    <row r="1" spans="1:5" ht="15" customHeight="1" thickBot="1">
      <c r="A1" s="35" t="s">
        <v>16</v>
      </c>
      <c r="B1" s="36"/>
      <c r="C1" s="9"/>
    </row>
    <row r="2" spans="1:5" ht="15" customHeight="1">
      <c r="A2" s="37" t="s">
        <v>5</v>
      </c>
      <c r="B2" s="23">
        <v>573435648</v>
      </c>
      <c r="D2" s="31"/>
    </row>
    <row r="3" spans="1:5">
      <c r="A3" s="38" t="s">
        <v>11</v>
      </c>
      <c r="B3" s="24">
        <v>830789347</v>
      </c>
      <c r="D3" s="31"/>
      <c r="E3" s="2"/>
    </row>
    <row r="4" spans="1:5">
      <c r="A4" s="38" t="s">
        <v>2</v>
      </c>
      <c r="B4" s="24">
        <v>395952660</v>
      </c>
      <c r="D4" s="31"/>
      <c r="E4" s="6"/>
    </row>
    <row r="5" spans="1:5">
      <c r="A5" s="38" t="s">
        <v>17</v>
      </c>
      <c r="B5" s="24">
        <v>328837694</v>
      </c>
      <c r="D5" s="31"/>
      <c r="E5" s="7"/>
    </row>
    <row r="6" spans="1:5">
      <c r="A6" s="38" t="s">
        <v>18</v>
      </c>
      <c r="B6" s="24">
        <v>44413233</v>
      </c>
      <c r="D6" s="31"/>
      <c r="E6" s="2"/>
    </row>
    <row r="7" spans="1:5" s="4" customFormat="1">
      <c r="A7" s="38" t="s">
        <v>3</v>
      </c>
      <c r="B7" s="24">
        <f>SUM(B2:B6)</f>
        <v>2173428582</v>
      </c>
      <c r="D7" s="31"/>
      <c r="E7" s="2"/>
    </row>
    <row r="8" spans="1:5" s="4" customFormat="1">
      <c r="A8" s="38" t="s">
        <v>19</v>
      </c>
      <c r="B8" s="24">
        <v>2000000000</v>
      </c>
      <c r="D8" s="3"/>
      <c r="E8" s="2"/>
    </row>
    <row r="9" spans="1:5" s="4" customFormat="1">
      <c r="A9" s="38"/>
      <c r="B9" s="24"/>
      <c r="D9" s="3"/>
      <c r="E9" s="2"/>
    </row>
    <row r="10" spans="1:5" s="4" customFormat="1">
      <c r="A10" s="39" t="s">
        <v>20</v>
      </c>
      <c r="B10" s="24"/>
      <c r="D10" s="3"/>
      <c r="E10" s="2"/>
    </row>
    <row r="11" spans="1:5" s="4" customFormat="1">
      <c r="A11" s="38" t="s">
        <v>8</v>
      </c>
      <c r="B11" s="24">
        <v>395952660</v>
      </c>
      <c r="D11" s="3"/>
      <c r="E11" s="2"/>
    </row>
    <row r="12" spans="1:5" s="4" customFormat="1">
      <c r="A12" s="40" t="s">
        <v>17</v>
      </c>
      <c r="B12" s="25">
        <v>328837694</v>
      </c>
      <c r="D12" s="3"/>
      <c r="E12" s="2"/>
    </row>
    <row r="13" spans="1:5" s="4" customFormat="1">
      <c r="A13" s="40" t="s">
        <v>18</v>
      </c>
      <c r="B13" s="25">
        <v>44413233</v>
      </c>
      <c r="D13" s="3"/>
      <c r="E13" s="2"/>
    </row>
    <row r="14" spans="1:5" s="4" customFormat="1">
      <c r="A14" s="38" t="s">
        <v>4</v>
      </c>
      <c r="B14" s="24">
        <f>(B8-(SUM(B11:B13)))</f>
        <v>1230796413</v>
      </c>
      <c r="D14" s="3"/>
      <c r="E14" s="2"/>
    </row>
    <row r="15" spans="1:5" s="4" customFormat="1">
      <c r="A15" s="38"/>
      <c r="B15" s="24"/>
      <c r="D15" s="3"/>
      <c r="E15" s="2"/>
    </row>
    <row r="16" spans="1:5">
      <c r="A16" s="38" t="s">
        <v>12</v>
      </c>
      <c r="B16" s="26">
        <f>B14</f>
        <v>1230796413</v>
      </c>
      <c r="C16" s="5"/>
      <c r="D16" s="32"/>
    </row>
    <row r="17" spans="1:6">
      <c r="A17" s="38" t="s">
        <v>10</v>
      </c>
      <c r="B17" s="26">
        <f>B2+B3</f>
        <v>1404224995</v>
      </c>
      <c r="D17" s="32"/>
    </row>
    <row r="18" spans="1:6" ht="15" thickBot="1">
      <c r="A18" s="41" t="s">
        <v>9</v>
      </c>
      <c r="B18" s="27">
        <v>0.87649516094819269</v>
      </c>
      <c r="D18" s="32"/>
    </row>
    <row r="19" spans="1:6" ht="15" thickBot="1"/>
    <row r="20" spans="1:6" ht="15" thickBot="1">
      <c r="A20" s="42"/>
      <c r="B20" s="33" t="s">
        <v>21</v>
      </c>
      <c r="C20" s="34"/>
    </row>
    <row r="21" spans="1:6" ht="31.8" thickBot="1">
      <c r="A21" s="10" t="s">
        <v>6</v>
      </c>
      <c r="B21" s="11" t="s">
        <v>7</v>
      </c>
      <c r="C21" s="12" t="s">
        <v>13</v>
      </c>
    </row>
    <row r="22" spans="1:6" ht="15.6">
      <c r="A22" s="13" t="s">
        <v>14</v>
      </c>
      <c r="B22" s="14">
        <v>1.217514545823204</v>
      </c>
      <c r="C22" s="15">
        <v>0.91338680858233412</v>
      </c>
      <c r="D22" s="28"/>
      <c r="E22" s="29"/>
      <c r="F22" s="28"/>
    </row>
    <row r="23" spans="1:6" ht="15.6">
      <c r="A23" s="16" t="s">
        <v>0</v>
      </c>
      <c r="B23" s="17">
        <v>1.5363681634503508E-2</v>
      </c>
      <c r="C23" s="18">
        <v>0.88035778001838383</v>
      </c>
      <c r="D23" s="28"/>
      <c r="F23" s="28"/>
    </row>
    <row r="24" spans="1:6" ht="15.6">
      <c r="A24" s="19" t="s">
        <v>1</v>
      </c>
      <c r="B24" s="17">
        <v>0.72146883819881102</v>
      </c>
      <c r="C24" s="18">
        <v>0.90565344629241173</v>
      </c>
      <c r="D24" s="28"/>
      <c r="F24" s="28"/>
    </row>
    <row r="25" spans="1:6" ht="16.2" thickBot="1">
      <c r="A25" s="20" t="s">
        <v>15</v>
      </c>
      <c r="B25" s="21">
        <v>1.801597114452653</v>
      </c>
      <c r="C25" s="22">
        <v>0.93480749822195153</v>
      </c>
      <c r="D25" s="28"/>
      <c r="E25" s="30"/>
      <c r="F25" s="28"/>
    </row>
  </sheetData>
  <mergeCells count="2">
    <mergeCell ref="A1:B1"/>
    <mergeCell ref="B20:C20"/>
  </mergeCells>
  <printOptions horizontalCentered="1" verticalCentered="1"/>
  <pageMargins left="0.7" right="0.7" top="0.93333333333333302" bottom="0.75" header="0.3" footer="0.3"/>
  <pageSetup orientation="landscape" r:id="rId1"/>
  <headerFooter alignWithMargins="0">
    <oddHeader>&amp;C&amp;"Arial,Bold"&amp;12UNIVERSAL SERVICE ADMININSTRATIVE COMPANY&amp;"-,Regular"&amp;11
&amp;"Arial,Regular"&amp;12Rate of Return Budget Control Support Projected
Third Quarter 2017&amp;R&amp;"Arial,Regular"&amp;12Appendix HC16
3Q2017
Page &amp;P of &amp;N</oddHeader>
    <oddFooter>&amp;L&amp;"Arial,Regular"&amp;9USAC - High Cost Support Mechanism&amp;R&amp;"Arial,Regular"&amp;9May 2,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HC16 Budget Control Demand Calc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Farrah Zahid</cp:lastModifiedBy>
  <cp:lastPrinted>2017-05-01T03:37:47Z</cp:lastPrinted>
  <dcterms:created xsi:type="dcterms:W3CDTF">2016-06-21T21:38:02Z</dcterms:created>
  <dcterms:modified xsi:type="dcterms:W3CDTF">2017-05-01T03:39:24Z</dcterms:modified>
</cp:coreProperties>
</file>