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3Q2017\Step 2 - Filing Finished\Excel\M0\"/>
    </mc:Choice>
  </mc:AlternateContent>
  <bookViews>
    <workbookView xWindow="0" yWindow="0" windowWidth="23040" windowHeight="9972"/>
  </bookViews>
  <sheets>
    <sheet name="M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Bud02" hidden="1">#REF!</definedName>
    <definedName name="_bud1">#REF!</definedName>
    <definedName name="_bud2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'[1]Chart of Accts'!$A$5:$B$587</definedName>
    <definedName name="adf">#REF!</definedName>
    <definedName name="AGE_BALANCES">#REF!</definedName>
    <definedName name="AGED_BALANCES">#REF!</definedName>
    <definedName name="Amount">[2]Sheet1!$H$8:$H$9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ugust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[3]Tot_Blrz!$C$8:$S$282</definedName>
    <definedName name="data_670">#REF!</definedName>
    <definedName name="dba">#REF!</definedName>
    <definedName name="DBA_PRN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b">'[4]Aged AR'!$A$2:$J$8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Margin_Format">#REF!</definedName>
    <definedName name="gtgh">'[5]Aged AR'!$A$2:$J$8</definedName>
    <definedName name="gusa">#REF!</definedName>
    <definedName name="Gusa_Depts">#REF!</definedName>
    <definedName name="june">'[6]Aged AR'!$A$2:$J$8</definedName>
    <definedName name="June.">#REF!</definedName>
    <definedName name="kou">'[5]Aged AR'!$A$2:$J$8</definedName>
    <definedName name="lkajdf">'[5]Aged AR'!$A$2:$J$8</definedName>
    <definedName name="lku">#REF!</definedName>
    <definedName name="Lookup_Data">#REF!</definedName>
    <definedName name="May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PAGE1">#REF!</definedName>
    <definedName name="PAGE2">#REF!</definedName>
    <definedName name="PeriodsTableBraun">[7]PeriodsTableBraun!$C$4:$D$66</definedName>
    <definedName name="PeriodsTableDuracell">[8]PeriodsTableD!$C$4:$D$66</definedName>
    <definedName name="PeriodsTableOCM">[9]PeriodsTableOCM!$C$4:$D$66</definedName>
    <definedName name="PeriodsTableOCP">[10]PeriodsTableOCP!$C$4:$D$66</definedName>
    <definedName name="_xlnm.Print_Area" localSheetId="0">'M04'!$A$1:$F$79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uery1">#REF!</definedName>
    <definedName name="Report_670">#REF!</definedName>
    <definedName name="Results">#REF!</definedName>
    <definedName name="rob">#REF!</definedName>
    <definedName name="rpt">#REF!</definedName>
    <definedName name="S_Adjust_GT">'[11]p.1 Lead'!#REF!</definedName>
    <definedName name="S_AJE_Tot_GT">'[11]p.1 Lead'!#REF!</definedName>
    <definedName name="S_CY_Beg_GT">'[11]p.1 Lead'!#REF!</definedName>
    <definedName name="S_CY_End_GT">'[11]p.1 Lead'!#REF!</definedName>
    <definedName name="S_PY_End_GT">'[11]p.1 Lead'!#REF!</definedName>
    <definedName name="S_RJE_Tot_GT">'[11]p.1 Lead'!#REF!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S">#REF!</definedName>
    <definedName name="StartingPoint2">[12]Departmental!$D$9</definedName>
    <definedName name="Summary_Sal">#REF!</definedName>
    <definedName name="Timing_Sal">#REF!</definedName>
    <definedName name="XX">#REF!</definedName>
    <definedName name="XXX">#REF!</definedName>
    <definedName name="zane">'[13]Aged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B78" i="1"/>
  <c r="F78" i="1" s="1"/>
  <c r="E77" i="1"/>
  <c r="D77" i="1"/>
  <c r="C77" i="1"/>
  <c r="B77" i="1"/>
  <c r="F77" i="1" s="1"/>
  <c r="E76" i="1"/>
  <c r="D76" i="1"/>
  <c r="C76" i="1"/>
  <c r="B76" i="1"/>
  <c r="F76" i="1" s="1"/>
  <c r="E75" i="1"/>
  <c r="D75" i="1"/>
  <c r="C75" i="1"/>
  <c r="B75" i="1"/>
  <c r="F75" i="1" s="1"/>
  <c r="E74" i="1"/>
  <c r="D74" i="1"/>
  <c r="C74" i="1"/>
  <c r="B74" i="1"/>
  <c r="F74" i="1" s="1"/>
  <c r="E73" i="1"/>
  <c r="D73" i="1"/>
  <c r="C73" i="1"/>
  <c r="B73" i="1"/>
  <c r="F73" i="1" s="1"/>
  <c r="E72" i="1"/>
  <c r="D72" i="1"/>
  <c r="C72" i="1"/>
  <c r="B72" i="1"/>
  <c r="F72" i="1" s="1"/>
  <c r="E71" i="1"/>
  <c r="D71" i="1"/>
  <c r="C71" i="1"/>
  <c r="C79" i="1" s="1"/>
  <c r="B71" i="1"/>
  <c r="F71" i="1" s="1"/>
  <c r="E70" i="1"/>
  <c r="D70" i="1"/>
  <c r="C70" i="1"/>
  <c r="B70" i="1"/>
  <c r="F70" i="1" s="1"/>
  <c r="E69" i="1"/>
  <c r="D69" i="1"/>
  <c r="C69" i="1"/>
  <c r="B69" i="1"/>
  <c r="F69" i="1" s="1"/>
  <c r="E68" i="1"/>
  <c r="E79" i="1" s="1"/>
  <c r="D68" i="1"/>
  <c r="D79" i="1" s="1"/>
  <c r="C68" i="1"/>
  <c r="B68" i="1"/>
  <c r="B79" i="1" s="1"/>
  <c r="F64" i="1"/>
  <c r="F63" i="1"/>
  <c r="F62" i="1"/>
  <c r="F61" i="1"/>
  <c r="F60" i="1"/>
  <c r="F59" i="1"/>
  <c r="F58" i="1"/>
  <c r="F57" i="1"/>
  <c r="F56" i="1"/>
  <c r="F55" i="1"/>
  <c r="F54" i="1"/>
  <c r="F50" i="1"/>
  <c r="F49" i="1"/>
  <c r="F48" i="1"/>
  <c r="F47" i="1"/>
  <c r="F46" i="1"/>
  <c r="F45" i="1"/>
  <c r="F44" i="1"/>
  <c r="F43" i="1"/>
  <c r="F42" i="1"/>
  <c r="F41" i="1"/>
  <c r="F40" i="1"/>
  <c r="F51" i="1" s="1"/>
  <c r="C36" i="1"/>
  <c r="C51" i="1" s="1"/>
  <c r="C65" i="1" s="1"/>
  <c r="F35" i="1"/>
  <c r="F34" i="1"/>
  <c r="F33" i="1"/>
  <c r="F32" i="1"/>
  <c r="F31" i="1"/>
  <c r="F30" i="1"/>
  <c r="F29" i="1"/>
  <c r="F28" i="1"/>
  <c r="F27" i="1"/>
  <c r="F26" i="1"/>
  <c r="F25" i="1"/>
  <c r="F36" i="1" s="1"/>
  <c r="Y22" i="1"/>
  <c r="E21" i="1"/>
  <c r="E36" i="1" s="1"/>
  <c r="E51" i="1" s="1"/>
  <c r="E65" i="1" s="1"/>
  <c r="D21" i="1"/>
  <c r="D36" i="1" s="1"/>
  <c r="D51" i="1" s="1"/>
  <c r="D65" i="1" s="1"/>
  <c r="C21" i="1"/>
  <c r="B21" i="1"/>
  <c r="B36" i="1" s="1"/>
  <c r="B51" i="1" s="1"/>
  <c r="B65" i="1" s="1"/>
  <c r="X20" i="1"/>
  <c r="F20" i="1"/>
  <c r="F19" i="1"/>
  <c r="X19" i="1" s="1"/>
  <c r="X18" i="1"/>
  <c r="F18" i="1"/>
  <c r="X17" i="1"/>
  <c r="F17" i="1"/>
  <c r="F16" i="1"/>
  <c r="F15" i="1"/>
  <c r="F14" i="1"/>
  <c r="F13" i="1"/>
  <c r="F12" i="1"/>
  <c r="F11" i="1"/>
  <c r="F10" i="1"/>
  <c r="F21" i="1" s="1"/>
  <c r="H4" i="1"/>
  <c r="X22" i="1" l="1"/>
  <c r="F65" i="1"/>
  <c r="F68" i="1"/>
  <c r="F79" i="1" s="1"/>
  <c r="Z17" i="1"/>
  <c r="AB17" i="1" s="1"/>
</calcChain>
</file>

<file path=xl/sharedStrings.xml><?xml version="1.0" encoding="utf-8"?>
<sst xmlns="http://schemas.openxmlformats.org/spreadsheetml/2006/main" count="77" uniqueCount="33">
  <si>
    <t>Universal Service Administrative Company</t>
  </si>
  <si>
    <t>FUND BALANCE - ACCRUAL BASIS</t>
  </si>
  <si>
    <t>SL Program</t>
  </si>
  <si>
    <t>High Cost Program</t>
  </si>
  <si>
    <t>Low Income Program</t>
  </si>
  <si>
    <t>RHC Program</t>
  </si>
  <si>
    <t>Total</t>
  </si>
  <si>
    <t>Fund Balance 12/31/16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</si>
  <si>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</si>
  <si>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</si>
  <si>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</si>
  <si>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</si>
  <si>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</si>
  <si>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</si>
  <si>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</si>
  <si>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</si>
  <si>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SLD</t>
  </si>
  <si>
    <t>Admin Expenses</t>
  </si>
  <si>
    <t>HC</t>
  </si>
  <si>
    <t>Interest Income</t>
  </si>
  <si>
    <t>LI</t>
  </si>
  <si>
    <t>Revenue Accrual</t>
  </si>
  <si>
    <t>RHC</t>
  </si>
  <si>
    <t>Fund Balance YTD</t>
  </si>
  <si>
    <t>Fund Balance 3/31/17</t>
  </si>
  <si>
    <t>Fund Balance 6/30/17</t>
  </si>
  <si>
    <t>Fund Balance 9/30/17</t>
  </si>
  <si>
    <t>Fund Balance 12/31/17</t>
  </si>
  <si>
    <t>First Q 2017 Activity:</t>
  </si>
  <si>
    <t>Second Q 2017 Activity:</t>
  </si>
  <si>
    <t>Third Q 2017 Activity:</t>
  </si>
  <si>
    <t>Fourth Q 2017 Activity:</t>
  </si>
  <si>
    <t>Year to Date 2017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</si>
</sst>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3" applyFont="1" applyFill="1" applyAlignment="1">
      <alignment horizontal="centerContinuous"/>
    </xf>
    <xf numFmtId="39" fontId="3" fillId="0" borderId="0" xfId="4" applyFont="1" applyAlignment="1">
      <alignment horizontal="centerContinuous"/>
    </xf>
    <xf numFmtId="39" fontId="1" fillId="0" borderId="0" xfId="4" applyAlignment="1">
      <alignment horizontal="centerContinuous"/>
    </xf>
    <xf numFmtId="0" fontId="1" fillId="0" borderId="0" xfId="3"/>
    <xf numFmtId="39" fontId="3" fillId="0" borderId="0" xfId="4" applyFont="1" applyAlignment="1">
      <alignment horizontal="centerContinuous" wrapText="1"/>
    </xf>
    <xf numFmtId="39" fontId="1" fillId="0" borderId="0" xfId="4" applyAlignment="1">
      <alignment horizontal="centerContinuous" wrapText="1"/>
    </xf>
    <xf numFmtId="43" fontId="0" fillId="0" borderId="0" xfId="1" applyFont="1"/>
    <xf numFmtId="0" fontId="1" fillId="0" borderId="0" xfId="4" applyNumberFormat="1" applyAlignment="1">
      <alignment horizontal="center"/>
    </xf>
    <xf numFmtId="0" fontId="3" fillId="0" borderId="0" xfId="3" applyFont="1" applyFill="1"/>
    <xf numFmtId="39" fontId="3" fillId="0" borderId="0" xfId="4" applyFont="1"/>
    <xf numFmtId="39" fontId="1" fillId="0" borderId="0" xfId="4"/>
    <xf numFmtId="0" fontId="3" fillId="0" borderId="0" xfId="0" applyFont="1" applyFill="1"/>
    <xf numFmtId="39" fontId="1" fillId="0" borderId="1" xfId="4" applyBorder="1" applyAlignment="1">
      <alignment horizontal="center"/>
    </xf>
    <xf numFmtId="39" fontId="1" fillId="0" borderId="0" xfId="4" applyBorder="1" applyAlignment="1">
      <alignment horizontal="center"/>
    </xf>
    <xf numFmtId="37" fontId="1" fillId="0" borderId="0" xfId="3" applyNumberFormat="1"/>
    <xf numFmtId="0" fontId="2" fillId="0" borderId="0" xfId="0" applyFont="1" applyFill="1"/>
    <xf numFmtId="5" fontId="2" fillId="0" borderId="2" xfId="4" applyNumberFormat="1" applyFont="1" applyBorder="1"/>
    <xf numFmtId="5" fontId="2" fillId="0" borderId="2" xfId="4" applyNumberFormat="1" applyFont="1" applyFill="1" applyBorder="1"/>
    <xf numFmtId="39" fontId="4" fillId="0" borderId="0" xfId="4" applyFont="1" applyBorder="1"/>
    <xf numFmtId="0" fontId="4" fillId="0" borderId="0" xfId="3" applyFont="1"/>
    <xf numFmtId="37" fontId="3" fillId="0" borderId="0" xfId="4" applyNumberFormat="1" applyFont="1"/>
    <xf numFmtId="0" fontId="2" fillId="0" borderId="1" xfId="0" applyFont="1" applyFill="1" applyBorder="1"/>
    <xf numFmtId="37" fontId="3" fillId="0" borderId="0" xfId="4" applyNumberFormat="1" applyFont="1" applyFill="1"/>
    <xf numFmtId="39" fontId="1" fillId="0" borderId="0" xfId="4" applyFill="1"/>
    <xf numFmtId="164" fontId="1" fillId="0" borderId="0" xfId="4" applyNumberFormat="1"/>
    <xf numFmtId="43" fontId="1" fillId="0" borderId="0" xfId="4" applyNumberFormat="1"/>
    <xf numFmtId="10" fontId="1" fillId="0" borderId="0" xfId="2" applyNumberFormat="1"/>
    <xf numFmtId="37" fontId="3" fillId="0" borderId="0" xfId="4" applyNumberFormat="1" applyFont="1" applyFill="1" applyBorder="1"/>
    <xf numFmtId="5" fontId="2" fillId="0" borderId="3" xfId="4" applyNumberFormat="1" applyFont="1" applyBorder="1"/>
    <xf numFmtId="164" fontId="1" fillId="0" borderId="0" xfId="4" applyNumberFormat="1" applyFill="1"/>
    <xf numFmtId="9" fontId="4" fillId="0" borderId="0" xfId="4" applyNumberFormat="1" applyFont="1" applyFill="1"/>
    <xf numFmtId="0" fontId="1" fillId="0" borderId="0" xfId="3" applyFill="1"/>
    <xf numFmtId="0" fontId="3" fillId="0" borderId="0" xfId="0" applyFont="1"/>
    <xf numFmtId="0" fontId="1" fillId="0" borderId="0" xfId="3" applyFont="1" applyFill="1"/>
    <xf numFmtId="0" fontId="2" fillId="0" borderId="1" xfId="3" applyFont="1" applyFill="1" applyBorder="1"/>
    <xf numFmtId="0" fontId="2" fillId="0" borderId="0" xfId="3" applyFont="1" applyFill="1"/>
    <xf numFmtId="39" fontId="3" fillId="0" borderId="1" xfId="4" applyFont="1" applyBorder="1" applyAlignment="1">
      <alignment horizontal="center" wrapText="1"/>
    </xf>
    <xf numFmtId="0" fontId="3" fillId="0" borderId="0" xfId="4" applyNumberFormat="1" applyFont="1" applyAlignment="1">
      <alignment horizontal="center"/>
    </xf>
  </cellXfs>
  <cellStyles count="5">
    <cellStyle name="Comma" xfId="1" builtinId="3"/>
    <cellStyle name="Comma_Copy of ACCRUAL TEMPLATE" xfId="4"/>
    <cellStyle name="Normal" xfId="0" builtinId="0"/>
    <cellStyle name="Normal 10 10 2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Finplan/POE's/2001/Database/Download/Actuals/AugActualsDB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AP%20SCHEDULES/Documents%20and%20Settings/cchua/Local%20Settings/Temporary%20Internet%20Files/OLK13/AP%20DEC'03/AP%20NOV%20'03/AP%20OCT'03/AP%20AUG'03/June%20Final%20Binder/DOCUME~1/JGRACE~1/LOCALS~1/Temp/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Disbursements/Data/Disb%20P%20&amp;%20P/QC/QC%20Sign-Off%20SLD-RH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k.usac.org/Documents%20and%20Settings/xmittaln/Desktop/December%20Close%20P&amp;L%20(Hyperio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tabSelected="1" zoomScale="85" zoomScaleNormal="85" zoomScaleSheetLayoutView="100" zoomScalePageLayoutView="70" workbookViewId="0">
      <selection activeCell="B89" sqref="B89"/>
    </sheetView>
  </sheetViews>
  <sheetFormatPr defaultColWidth="9.109375" defaultRowHeight="13.2" x14ac:dyDescent="0.25"/>
  <cols>
    <col min="1" max="1" width="34.44140625" style="32" bestFit="1" customWidth="1"/>
    <col min="2" max="2" width="20.5546875" style="11" customWidth="1"/>
    <col min="3" max="3" width="17.44140625" style="11" customWidth="1"/>
    <col min="4" max="4" width="21.5546875" style="11" customWidth="1"/>
    <col min="5" max="5" width="16.109375" style="11" bestFit="1" customWidth="1"/>
    <col min="6" max="6" width="17.109375" style="11" customWidth="1"/>
    <col min="7" max="7" width="19.33203125" style="11" hidden="1" customWidth="1"/>
    <col min="8" max="8" width="14.88671875" style="4" hidden="1" customWidth="1"/>
    <col min="9" max="9" width="15.88671875" style="4" hidden="1" customWidth="1"/>
    <col min="10" max="10" width="14.33203125" style="4" hidden="1" customWidth="1"/>
    <col min="11" max="13" width="17.109375" style="4" hidden="1" customWidth="1"/>
    <col min="14" max="14" width="16.6640625" style="4" hidden="1" customWidth="1"/>
    <col min="15" max="16" width="16.88671875" style="4" hidden="1" customWidth="1"/>
    <col min="17" max="17" width="15.33203125" style="4" hidden="1" customWidth="1"/>
    <col min="18" max="18" width="14" style="4" hidden="1" customWidth="1"/>
    <col min="19" max="21" width="16.44140625" style="4" hidden="1" customWidth="1"/>
    <col min="22" max="22" width="14.5546875" style="4" hidden="1" customWidth="1"/>
    <col min="23" max="24" width="12.6640625" style="4" hidden="1" customWidth="1"/>
    <col min="25" max="25" width="10.5546875" style="4" hidden="1" customWidth="1"/>
    <col min="26" max="26" width="10.33203125" style="4" hidden="1" customWidth="1"/>
    <col min="27" max="29" width="0" style="4" hidden="1" customWidth="1"/>
    <col min="30" max="30" width="16.6640625" style="4" bestFit="1" customWidth="1"/>
    <col min="31" max="31" width="14.6640625" style="4" bestFit="1" customWidth="1"/>
    <col min="32" max="32" width="12.88671875" style="4" bestFit="1" customWidth="1"/>
    <col min="33" max="33" width="13.44140625" style="4" bestFit="1" customWidth="1"/>
    <col min="34" max="34" width="12.44140625" style="4" bestFit="1" customWidth="1"/>
    <col min="35" max="16384" width="9.109375" style="4"/>
  </cols>
  <sheetData>
    <row r="1" spans="1:42" ht="15.6" x14ac:dyDescent="0.3">
      <c r="A1" s="1" t="s">
        <v>0</v>
      </c>
      <c r="B1" s="2"/>
      <c r="C1" s="2"/>
      <c r="D1" s="2"/>
      <c r="E1" s="2"/>
      <c r="F1" s="2"/>
      <c r="G1" s="3"/>
    </row>
    <row r="2" spans="1:42" ht="15.6" x14ac:dyDescent="0.3">
      <c r="A2" s="1" t="s">
        <v>1</v>
      </c>
      <c r="B2" s="5"/>
      <c r="C2" s="5"/>
      <c r="D2" s="5"/>
      <c r="E2" s="5"/>
      <c r="F2" s="5"/>
      <c r="G2" s="6"/>
      <c r="AD2" s="7"/>
    </row>
    <row r="3" spans="1:42" ht="15.6" x14ac:dyDescent="0.3">
      <c r="A3" s="38">
        <v>2017</v>
      </c>
      <c r="B3" s="38"/>
      <c r="C3" s="38"/>
      <c r="D3" s="38"/>
      <c r="E3" s="38"/>
      <c r="F3" s="38"/>
      <c r="G3" s="8"/>
    </row>
    <row r="4" spans="1:42" ht="15.6" x14ac:dyDescent="0.3">
      <c r="A4" s="9"/>
      <c r="B4" s="10"/>
      <c r="C4" s="10"/>
      <c r="D4" s="10"/>
      <c r="E4" s="10"/>
      <c r="F4" s="10"/>
      <c r="H4" s="4" t="e">
        <f>+#REF!/#REF!</f>
        <v>#REF!</v>
      </c>
    </row>
    <row r="5" spans="1:42" ht="35.25" customHeight="1" x14ac:dyDescent="0.3">
      <c r="A5" s="12"/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13"/>
      <c r="H5" s="13"/>
      <c r="I5" s="13"/>
      <c r="J5" s="13"/>
      <c r="K5" s="13"/>
      <c r="L5" s="14"/>
      <c r="M5" s="14"/>
      <c r="N5" s="14"/>
      <c r="O5" s="14"/>
      <c r="P5" s="14"/>
      <c r="Q5" s="14"/>
      <c r="R5" s="14"/>
      <c r="AD5" s="15"/>
    </row>
    <row r="6" spans="1:42" ht="15.6" x14ac:dyDescent="0.3">
      <c r="A6" s="12"/>
      <c r="B6" s="10"/>
      <c r="C6" s="10"/>
      <c r="D6" s="10"/>
      <c r="E6" s="10"/>
      <c r="F6" s="10"/>
      <c r="AD6" s="15"/>
    </row>
    <row r="7" spans="1:42" s="20" customFormat="1" ht="16.2" thickBot="1" x14ac:dyDescent="0.35">
      <c r="A7" s="16" t="s">
        <v>7</v>
      </c>
      <c r="B7" s="17">
        <v>5298705679.0927782</v>
      </c>
      <c r="C7" s="17">
        <v>2288285326.8717871</v>
      </c>
      <c r="D7" s="17">
        <v>120101965.33068359</v>
      </c>
      <c r="E7" s="17">
        <v>462180460.21474683</v>
      </c>
      <c r="F7" s="18">
        <v>8169273431.5099955</v>
      </c>
      <c r="G7" s="19"/>
    </row>
    <row r="8" spans="1:42" ht="16.2" thickTop="1" x14ac:dyDescent="0.3">
      <c r="A8" s="12"/>
      <c r="B8" s="21"/>
      <c r="C8" s="21"/>
      <c r="D8" s="21"/>
      <c r="E8" s="21"/>
      <c r="F8" s="21"/>
    </row>
    <row r="9" spans="1:42" ht="15.6" x14ac:dyDescent="0.3">
      <c r="A9" s="22" t="s">
        <v>28</v>
      </c>
      <c r="B9" s="23"/>
      <c r="C9" s="23"/>
      <c r="D9" s="23"/>
      <c r="E9" s="23"/>
      <c r="F9" s="23"/>
    </row>
    <row r="10" spans="1:42" ht="15.6" x14ac:dyDescent="0.3">
      <c r="A10" s="12" t="s">
        <v>8</v>
      </c>
      <c r="B10" s="23">
        <v>407132949.59000003</v>
      </c>
      <c r="C10" s="23">
        <v>1140092712.4100001</v>
      </c>
      <c r="D10" s="23">
        <v>367985550.60000002</v>
      </c>
      <c r="E10" s="23">
        <v>92347710.400000006</v>
      </c>
      <c r="F10" s="23">
        <f t="shared" ref="F10:F20" si="0">SUM(B10:E10)</f>
        <v>2007558923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ht="15.6" x14ac:dyDescent="0.3">
      <c r="A11" s="12" t="s">
        <v>9</v>
      </c>
      <c r="B11" s="23">
        <v>230908.65</v>
      </c>
      <c r="C11" s="23">
        <v>999665.84000000008</v>
      </c>
      <c r="D11" s="23">
        <v>201611.66</v>
      </c>
      <c r="E11" s="23">
        <v>45986.14</v>
      </c>
      <c r="F11" s="23">
        <f t="shared" si="0"/>
        <v>1478172.2899999998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ht="15.6" x14ac:dyDescent="0.3">
      <c r="A12" s="12" t="s">
        <v>10</v>
      </c>
      <c r="B12" s="23">
        <v>-43511.959999999992</v>
      </c>
      <c r="C12" s="23">
        <v>-121846.31999999999</v>
      </c>
      <c r="D12" s="23">
        <v>-39328.11</v>
      </c>
      <c r="E12" s="23">
        <v>-9869.5600000000013</v>
      </c>
      <c r="F12" s="23">
        <f t="shared" si="0"/>
        <v>-214555.94999999995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ht="15.6" x14ac:dyDescent="0.3">
      <c r="A13" s="12" t="s">
        <v>11</v>
      </c>
      <c r="B13" s="23">
        <v>202.8</v>
      </c>
      <c r="C13" s="23">
        <v>1567.9</v>
      </c>
      <c r="D13" s="23">
        <v>7183.3</v>
      </c>
      <c r="E13" s="23">
        <v>46</v>
      </c>
      <c r="F13" s="23">
        <f t="shared" si="0"/>
        <v>9000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ht="15.6" x14ac:dyDescent="0.3">
      <c r="A14" s="12" t="s">
        <v>12</v>
      </c>
      <c r="B14" s="23">
        <v>-1312739.8700000001</v>
      </c>
      <c r="C14" s="23">
        <v>-3676060.01</v>
      </c>
      <c r="D14" s="23">
        <v>-1186514.8699999999</v>
      </c>
      <c r="E14" s="23">
        <v>-297761.53000000003</v>
      </c>
      <c r="F14" s="23">
        <f t="shared" si="0"/>
        <v>-6473076.2800000003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ht="15.6" x14ac:dyDescent="0.3">
      <c r="A15" s="12" t="s">
        <v>13</v>
      </c>
      <c r="B15" s="23">
        <v>-5645449.0599999996</v>
      </c>
      <c r="C15" s="23">
        <v>-370723.63</v>
      </c>
      <c r="D15" s="23">
        <v>7296955.2699999996</v>
      </c>
      <c r="E15" s="23">
        <v>0</v>
      </c>
      <c r="F15" s="23">
        <f t="shared" si="0"/>
        <v>1280782.58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 ht="15.6" x14ac:dyDescent="0.3">
      <c r="A16" s="12" t="s">
        <v>14</v>
      </c>
      <c r="B16" s="23">
        <v>-630193726.43999994</v>
      </c>
      <c r="C16" s="23">
        <v>-1207277313.9300001</v>
      </c>
      <c r="D16" s="23">
        <v>-342467117.56999999</v>
      </c>
      <c r="E16" s="23">
        <v>-43319487.770000003</v>
      </c>
      <c r="F16" s="23">
        <f t="shared" si="0"/>
        <v>-2223257645.71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ht="15.6" x14ac:dyDescent="0.3">
      <c r="A17" s="12" t="s">
        <v>15</v>
      </c>
      <c r="B17" s="23">
        <v>0</v>
      </c>
      <c r="C17" s="23">
        <v>40000000</v>
      </c>
      <c r="D17" s="23">
        <v>11000000</v>
      </c>
      <c r="E17" s="23">
        <v>0</v>
      </c>
      <c r="F17" s="23">
        <f t="shared" si="0"/>
        <v>51000000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7">
        <v>0.46442394274096294</v>
      </c>
      <c r="W17" s="25" t="s">
        <v>16</v>
      </c>
      <c r="X17" s="25">
        <f>+F19*V17</f>
        <v>7763808.3639300894</v>
      </c>
      <c r="Y17" s="25">
        <v>6837539.21</v>
      </c>
      <c r="Z17" s="25">
        <f>+X17-Y17</f>
        <v>926269.15393008944</v>
      </c>
      <c r="AA17" s="25"/>
      <c r="AB17" s="25" t="e">
        <f>+Z17-#REF!</f>
        <v>#REF!</v>
      </c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5.6" x14ac:dyDescent="0.3">
      <c r="A18" s="12" t="s">
        <v>17</v>
      </c>
      <c r="B18" s="23">
        <v>-28988084.756103262</v>
      </c>
      <c r="C18" s="23">
        <v>-11270797.504307427</v>
      </c>
      <c r="D18" s="23">
        <v>-7382318.9905224461</v>
      </c>
      <c r="E18" s="23">
        <v>-3214141.6790668676</v>
      </c>
      <c r="F18" s="23">
        <f t="shared" si="0"/>
        <v>-50855342.93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7">
        <v>0.31059977652430604</v>
      </c>
      <c r="W18" s="25" t="s">
        <v>18</v>
      </c>
      <c r="X18" s="25">
        <f>+V18*F19</f>
        <v>5192318.7434787937</v>
      </c>
      <c r="Y18" s="25">
        <v>2092409.0165014067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1:42" ht="15.6" x14ac:dyDescent="0.3">
      <c r="A19" s="12" t="s">
        <v>19</v>
      </c>
      <c r="B19" s="28">
        <v>11015287.810000001</v>
      </c>
      <c r="C19" s="28">
        <v>4527883.96</v>
      </c>
      <c r="D19" s="28">
        <v>410136.52</v>
      </c>
      <c r="E19" s="28">
        <v>763763.44</v>
      </c>
      <c r="F19" s="23">
        <f t="shared" si="0"/>
        <v>16717071.729999999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7">
        <v>4.4657355132589165E-3</v>
      </c>
      <c r="W19" s="25" t="s">
        <v>20</v>
      </c>
      <c r="X19" s="25">
        <f>+V19*F19</f>
        <v>74654.020902357661</v>
      </c>
      <c r="Y19" s="25">
        <v>30084.198249647699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ht="16.2" thickBot="1" x14ac:dyDescent="0.35">
      <c r="A20" s="12" t="s">
        <v>21</v>
      </c>
      <c r="B20" s="28"/>
      <c r="C20" s="28"/>
      <c r="D20" s="28"/>
      <c r="E20" s="28"/>
      <c r="F20" s="23">
        <f t="shared" si="0"/>
        <v>0</v>
      </c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7">
        <v>0.22051054522147223</v>
      </c>
      <c r="W20" s="25" t="s">
        <v>22</v>
      </c>
      <c r="X20" s="25">
        <f>+V20*F19</f>
        <v>3686290.6016887599</v>
      </c>
      <c r="Y20" s="25">
        <v>1485507.3568249748</v>
      </c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ht="16.8" thickTop="1" thickBot="1" x14ac:dyDescent="0.35">
      <c r="A21" s="16" t="s">
        <v>24</v>
      </c>
      <c r="B21" s="29">
        <f>SUM(B7:B20)</f>
        <v>5050901515.8566751</v>
      </c>
      <c r="C21" s="29">
        <f>SUM(C7:C20)</f>
        <v>2251190415.5874791</v>
      </c>
      <c r="D21" s="29">
        <f>SUM(D7:D20)</f>
        <v>155928123.14016119</v>
      </c>
      <c r="E21" s="29">
        <f>SUM(E7:E20)</f>
        <v>508496705.65568</v>
      </c>
      <c r="F21" s="29">
        <f>SUM(F7:F20)</f>
        <v>7966516760.2399931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7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</row>
    <row r="22" spans="1:42" ht="16.2" thickTop="1" x14ac:dyDescent="0.3">
      <c r="A22" s="12"/>
      <c r="B22" s="23"/>
      <c r="C22" s="23"/>
      <c r="D22" s="23"/>
      <c r="E22" s="23"/>
      <c r="F22" s="23"/>
      <c r="G22" s="19"/>
      <c r="H22" s="19"/>
      <c r="I22" s="19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>
        <f>SUM(X17:X20)</f>
        <v>16717071.73</v>
      </c>
      <c r="Y22" s="25">
        <f>SUM(Y17:Y20)</f>
        <v>10445539.78157603</v>
      </c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  <row r="23" spans="1:42" s="32" customFormat="1" ht="15.6" x14ac:dyDescent="0.3">
      <c r="A23" s="12"/>
      <c r="B23" s="21"/>
      <c r="C23" s="21"/>
      <c r="D23" s="21"/>
      <c r="E23" s="21"/>
      <c r="F23" s="21"/>
      <c r="G23" s="24"/>
      <c r="H23" s="30"/>
      <c r="I23" s="30"/>
      <c r="J23" s="30"/>
      <c r="K23" s="30"/>
      <c r="L23" s="30"/>
      <c r="M23" s="30"/>
      <c r="N23" s="31"/>
      <c r="O23" s="31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ht="15.6" x14ac:dyDescent="0.3">
      <c r="A24" s="22" t="s">
        <v>29</v>
      </c>
      <c r="B24" s="23"/>
      <c r="C24" s="23"/>
      <c r="D24" s="23"/>
      <c r="E24" s="23"/>
      <c r="F24" s="23"/>
    </row>
    <row r="25" spans="1:42" ht="15.6" x14ac:dyDescent="0.3">
      <c r="A25" s="12" t="s">
        <v>8</v>
      </c>
      <c r="B25" s="23">
        <v>0</v>
      </c>
      <c r="C25" s="23">
        <v>0</v>
      </c>
      <c r="D25" s="23">
        <v>0</v>
      </c>
      <c r="E25" s="23">
        <v>0</v>
      </c>
      <c r="F25" s="23">
        <f t="shared" ref="F25:F35" si="1">SUM(B25:E25)</f>
        <v>0</v>
      </c>
    </row>
    <row r="26" spans="1:42" ht="15.6" x14ac:dyDescent="0.3">
      <c r="A26" s="12" t="s">
        <v>9</v>
      </c>
      <c r="B26" s="23">
        <v>0</v>
      </c>
      <c r="C26" s="23">
        <v>0</v>
      </c>
      <c r="D26" s="23">
        <v>0</v>
      </c>
      <c r="E26" s="23">
        <v>0</v>
      </c>
      <c r="F26" s="23">
        <f t="shared" si="1"/>
        <v>0</v>
      </c>
      <c r="G26" s="4"/>
    </row>
    <row r="27" spans="1:42" ht="15.6" x14ac:dyDescent="0.3">
      <c r="A27" s="12" t="s">
        <v>10</v>
      </c>
      <c r="B27" s="23">
        <v>0</v>
      </c>
      <c r="C27" s="23">
        <v>0</v>
      </c>
      <c r="D27" s="23">
        <v>0</v>
      </c>
      <c r="E27" s="23">
        <v>0</v>
      </c>
      <c r="F27" s="23">
        <f t="shared" si="1"/>
        <v>0</v>
      </c>
      <c r="G27" s="4"/>
    </row>
    <row r="28" spans="1:42" ht="15.6" x14ac:dyDescent="0.3">
      <c r="A28" s="12" t="s">
        <v>11</v>
      </c>
      <c r="B28" s="23">
        <v>0</v>
      </c>
      <c r="C28" s="23">
        <v>0</v>
      </c>
      <c r="D28" s="23">
        <v>0</v>
      </c>
      <c r="E28" s="23">
        <v>0</v>
      </c>
      <c r="F28" s="23">
        <f t="shared" si="1"/>
        <v>0</v>
      </c>
      <c r="G28" s="4"/>
    </row>
    <row r="29" spans="1:42" ht="15.6" x14ac:dyDescent="0.3">
      <c r="A29" s="12" t="s">
        <v>12</v>
      </c>
      <c r="B29" s="23">
        <v>0</v>
      </c>
      <c r="C29" s="23">
        <v>0</v>
      </c>
      <c r="D29" s="23">
        <v>0</v>
      </c>
      <c r="E29" s="23">
        <v>0</v>
      </c>
      <c r="F29" s="23">
        <f t="shared" si="1"/>
        <v>0</v>
      </c>
      <c r="G29" s="4"/>
    </row>
    <row r="30" spans="1:42" ht="15.6" x14ac:dyDescent="0.3">
      <c r="A30" s="12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f t="shared" si="1"/>
        <v>0</v>
      </c>
      <c r="G30" s="4"/>
    </row>
    <row r="31" spans="1:42" ht="15.6" x14ac:dyDescent="0.3">
      <c r="A31" s="12" t="s">
        <v>14</v>
      </c>
      <c r="B31" s="23">
        <v>0</v>
      </c>
      <c r="C31" s="23">
        <v>0</v>
      </c>
      <c r="D31" s="23">
        <v>0</v>
      </c>
      <c r="E31" s="23">
        <v>0</v>
      </c>
      <c r="F31" s="23">
        <f t="shared" si="1"/>
        <v>0</v>
      </c>
      <c r="G31" s="4"/>
    </row>
    <row r="32" spans="1:42" ht="15.6" x14ac:dyDescent="0.3">
      <c r="A32" s="12" t="s">
        <v>15</v>
      </c>
      <c r="B32" s="23">
        <v>0</v>
      </c>
      <c r="C32" s="23">
        <v>0</v>
      </c>
      <c r="D32" s="23">
        <v>0</v>
      </c>
      <c r="E32" s="23">
        <v>0</v>
      </c>
      <c r="F32" s="23">
        <f t="shared" si="1"/>
        <v>0</v>
      </c>
      <c r="G32" s="4"/>
    </row>
    <row r="33" spans="1:30" ht="15.6" x14ac:dyDescent="0.3">
      <c r="A33" s="12" t="s">
        <v>17</v>
      </c>
      <c r="B33" s="23">
        <v>0</v>
      </c>
      <c r="C33" s="23">
        <v>0</v>
      </c>
      <c r="D33" s="23">
        <v>0</v>
      </c>
      <c r="E33" s="23">
        <v>0</v>
      </c>
      <c r="F33" s="23">
        <f t="shared" si="1"/>
        <v>0</v>
      </c>
      <c r="G33" s="4"/>
    </row>
    <row r="34" spans="1:30" ht="15.6" x14ac:dyDescent="0.3">
      <c r="A34" s="12" t="s">
        <v>19</v>
      </c>
      <c r="B34" s="28">
        <v>0</v>
      </c>
      <c r="C34" s="28">
        <v>0</v>
      </c>
      <c r="D34" s="28">
        <v>0</v>
      </c>
      <c r="E34" s="28">
        <v>0</v>
      </c>
      <c r="F34" s="28">
        <f t="shared" si="1"/>
        <v>0</v>
      </c>
      <c r="G34" s="4"/>
    </row>
    <row r="35" spans="1:30" ht="16.2" thickBot="1" x14ac:dyDescent="0.35">
      <c r="A35" s="12" t="s">
        <v>21</v>
      </c>
      <c r="B35" s="28">
        <v>0</v>
      </c>
      <c r="C35" s="28">
        <v>0</v>
      </c>
      <c r="D35" s="28">
        <v>0</v>
      </c>
      <c r="E35" s="28">
        <v>0</v>
      </c>
      <c r="F35" s="23">
        <f t="shared" si="1"/>
        <v>0</v>
      </c>
      <c r="G35" s="4"/>
    </row>
    <row r="36" spans="1:30" ht="16.8" thickTop="1" thickBot="1" x14ac:dyDescent="0.35">
      <c r="A36" s="16" t="s">
        <v>25</v>
      </c>
      <c r="B36" s="29">
        <f>SUM(B25:B35,B21)</f>
        <v>5050901515.8566751</v>
      </c>
      <c r="C36" s="29">
        <f>SUM(C25:C35,C21)</f>
        <v>2251190415.5874791</v>
      </c>
      <c r="D36" s="29">
        <f>SUM(D25:D35,D21)</f>
        <v>155928123.14016119</v>
      </c>
      <c r="E36" s="29">
        <f>SUM(E25:E35,E21)</f>
        <v>508496705.65568</v>
      </c>
      <c r="F36" s="29">
        <f>SUM(F25:F35,F21)</f>
        <v>7966516760.2399931</v>
      </c>
      <c r="G36" s="4"/>
    </row>
    <row r="37" spans="1:30" ht="16.2" thickTop="1" x14ac:dyDescent="0.3">
      <c r="A37" s="33"/>
      <c r="B37" s="21"/>
      <c r="C37" s="21"/>
      <c r="D37" s="21"/>
      <c r="E37" s="21"/>
      <c r="F37" s="21"/>
      <c r="G37" s="4"/>
    </row>
    <row r="38" spans="1:30" ht="15.6" x14ac:dyDescent="0.3">
      <c r="A38" s="12"/>
      <c r="B38" s="10"/>
      <c r="C38" s="21"/>
      <c r="D38" s="21"/>
      <c r="E38" s="21"/>
      <c r="F38" s="21"/>
      <c r="G38" s="4"/>
    </row>
    <row r="39" spans="1:30" ht="15.6" x14ac:dyDescent="0.3">
      <c r="A39" s="22" t="s">
        <v>30</v>
      </c>
      <c r="B39" s="23"/>
      <c r="C39" s="23"/>
      <c r="D39" s="23"/>
      <c r="E39" s="23"/>
      <c r="F39" s="23"/>
      <c r="G39" s="4"/>
    </row>
    <row r="40" spans="1:30" ht="15.6" x14ac:dyDescent="0.3">
      <c r="A40" s="12" t="s">
        <v>8</v>
      </c>
      <c r="B40" s="23">
        <v>0</v>
      </c>
      <c r="C40" s="23">
        <v>0</v>
      </c>
      <c r="D40" s="23">
        <v>0</v>
      </c>
      <c r="E40" s="23">
        <v>0</v>
      </c>
      <c r="F40" s="23">
        <f t="shared" ref="F40:F50" si="2">SUM(B40:E40)</f>
        <v>0</v>
      </c>
      <c r="G40" s="4"/>
    </row>
    <row r="41" spans="1:30" ht="15.6" x14ac:dyDescent="0.3">
      <c r="A41" s="12" t="s">
        <v>9</v>
      </c>
      <c r="B41" s="23">
        <v>0</v>
      </c>
      <c r="C41" s="23">
        <v>0</v>
      </c>
      <c r="D41" s="23">
        <v>0</v>
      </c>
      <c r="E41" s="23">
        <v>0</v>
      </c>
      <c r="F41" s="23">
        <f t="shared" si="2"/>
        <v>0</v>
      </c>
    </row>
    <row r="42" spans="1:30" ht="15.6" x14ac:dyDescent="0.3">
      <c r="A42" s="12" t="s">
        <v>10</v>
      </c>
      <c r="B42" s="23">
        <v>0</v>
      </c>
      <c r="C42" s="23">
        <v>0</v>
      </c>
      <c r="D42" s="23">
        <v>0</v>
      </c>
      <c r="E42" s="23">
        <v>0</v>
      </c>
      <c r="F42" s="23">
        <f t="shared" si="2"/>
        <v>0</v>
      </c>
      <c r="AD42" s="34"/>
    </row>
    <row r="43" spans="1:30" ht="15.6" x14ac:dyDescent="0.3">
      <c r="A43" s="12" t="s">
        <v>11</v>
      </c>
      <c r="B43" s="23">
        <v>0</v>
      </c>
      <c r="C43" s="23">
        <v>0</v>
      </c>
      <c r="D43" s="23">
        <v>0</v>
      </c>
      <c r="E43" s="23">
        <v>0</v>
      </c>
      <c r="F43" s="23">
        <f t="shared" si="2"/>
        <v>0</v>
      </c>
      <c r="AD43" s="34"/>
    </row>
    <row r="44" spans="1:30" ht="15.6" x14ac:dyDescent="0.3">
      <c r="A44" s="12" t="s">
        <v>12</v>
      </c>
      <c r="B44" s="23">
        <v>0</v>
      </c>
      <c r="C44" s="23">
        <v>0</v>
      </c>
      <c r="D44" s="23">
        <v>0</v>
      </c>
      <c r="E44" s="23">
        <v>0</v>
      </c>
      <c r="F44" s="23">
        <f t="shared" si="2"/>
        <v>0</v>
      </c>
      <c r="AD44" s="34"/>
    </row>
    <row r="45" spans="1:30" ht="15.6" x14ac:dyDescent="0.3">
      <c r="A45" s="12" t="s">
        <v>13</v>
      </c>
      <c r="B45" s="23">
        <v>0</v>
      </c>
      <c r="C45" s="23">
        <v>0</v>
      </c>
      <c r="D45" s="23">
        <v>0</v>
      </c>
      <c r="E45" s="23">
        <v>0</v>
      </c>
      <c r="F45" s="23">
        <f t="shared" si="2"/>
        <v>0</v>
      </c>
      <c r="AD45" s="34"/>
    </row>
    <row r="46" spans="1:30" ht="15.6" x14ac:dyDescent="0.3">
      <c r="A46" s="12" t="s">
        <v>14</v>
      </c>
      <c r="B46" s="23">
        <v>0</v>
      </c>
      <c r="C46" s="23">
        <v>0</v>
      </c>
      <c r="D46" s="23">
        <v>0</v>
      </c>
      <c r="E46" s="23">
        <v>0</v>
      </c>
      <c r="F46" s="23">
        <f t="shared" si="2"/>
        <v>0</v>
      </c>
      <c r="AD46" s="34"/>
    </row>
    <row r="47" spans="1:30" ht="15.6" x14ac:dyDescent="0.3">
      <c r="A47" s="12" t="s">
        <v>15</v>
      </c>
      <c r="B47" s="23">
        <v>0</v>
      </c>
      <c r="C47" s="23">
        <v>0</v>
      </c>
      <c r="D47" s="23">
        <v>0</v>
      </c>
      <c r="E47" s="23">
        <v>0</v>
      </c>
      <c r="F47" s="23">
        <f t="shared" si="2"/>
        <v>0</v>
      </c>
      <c r="AD47" s="34"/>
    </row>
    <row r="48" spans="1:30" ht="15.6" x14ac:dyDescent="0.3">
      <c r="A48" s="12" t="s">
        <v>17</v>
      </c>
      <c r="B48" s="23">
        <v>0</v>
      </c>
      <c r="C48" s="23">
        <v>0</v>
      </c>
      <c r="D48" s="23">
        <v>0</v>
      </c>
      <c r="E48" s="23">
        <v>0</v>
      </c>
      <c r="F48" s="23">
        <f t="shared" si="2"/>
        <v>0</v>
      </c>
      <c r="AD48" s="34"/>
    </row>
    <row r="49" spans="1:42" ht="15.6" x14ac:dyDescent="0.3">
      <c r="A49" s="12" t="s">
        <v>19</v>
      </c>
      <c r="B49" s="28">
        <v>0</v>
      </c>
      <c r="C49" s="28">
        <v>0</v>
      </c>
      <c r="D49" s="28">
        <v>0</v>
      </c>
      <c r="E49" s="28">
        <v>0</v>
      </c>
      <c r="F49" s="28">
        <f t="shared" si="2"/>
        <v>0</v>
      </c>
      <c r="AD49" s="34"/>
    </row>
    <row r="50" spans="1:42" ht="16.2" thickBot="1" x14ac:dyDescent="0.35">
      <c r="A50" s="12" t="s">
        <v>21</v>
      </c>
      <c r="B50" s="28">
        <v>0</v>
      </c>
      <c r="C50" s="28">
        <v>0</v>
      </c>
      <c r="D50" s="28">
        <v>0</v>
      </c>
      <c r="E50" s="28">
        <v>0</v>
      </c>
      <c r="F50" s="23">
        <f t="shared" si="2"/>
        <v>0</v>
      </c>
      <c r="AD50" s="34"/>
    </row>
    <row r="51" spans="1:42" ht="16.8" thickTop="1" thickBot="1" x14ac:dyDescent="0.35">
      <c r="A51" s="16" t="s">
        <v>26</v>
      </c>
      <c r="B51" s="29">
        <f>SUM(B40:B50,B36)</f>
        <v>5050901515.8566751</v>
      </c>
      <c r="C51" s="29">
        <f>SUM(C40:C50,C36)</f>
        <v>2251190415.5874791</v>
      </c>
      <c r="D51" s="29">
        <f>SUM(D40:D50,D36)</f>
        <v>155928123.14016119</v>
      </c>
      <c r="E51" s="29">
        <f>SUM(E40:E50,E36)</f>
        <v>508496705.65568</v>
      </c>
      <c r="F51" s="29">
        <f>SUM(F40:F50,F36)</f>
        <v>7966516760.2399931</v>
      </c>
      <c r="AD51" s="34"/>
    </row>
    <row r="52" spans="1:42" ht="16.2" thickTop="1" x14ac:dyDescent="0.3">
      <c r="A52" s="12"/>
      <c r="B52" s="10"/>
      <c r="C52" s="10"/>
      <c r="D52" s="10"/>
      <c r="E52" s="10"/>
      <c r="F52" s="10"/>
      <c r="AD52" s="34"/>
    </row>
    <row r="53" spans="1:42" ht="15.6" x14ac:dyDescent="0.3">
      <c r="A53" s="22" t="s">
        <v>31</v>
      </c>
      <c r="B53" s="23"/>
      <c r="C53" s="23"/>
      <c r="D53" s="23"/>
      <c r="E53" s="23"/>
      <c r="F53" s="23"/>
      <c r="AD53" s="34"/>
    </row>
    <row r="54" spans="1:42" ht="15.6" x14ac:dyDescent="0.3">
      <c r="A54" s="12" t="s">
        <v>8</v>
      </c>
      <c r="B54" s="23">
        <v>0</v>
      </c>
      <c r="C54" s="23">
        <v>0</v>
      </c>
      <c r="D54" s="23">
        <v>0</v>
      </c>
      <c r="E54" s="23">
        <v>0</v>
      </c>
      <c r="F54" s="23">
        <f t="shared" ref="F54:F64" si="3">SUM(B54:E54)</f>
        <v>0</v>
      </c>
    </row>
    <row r="55" spans="1:42" ht="15.6" x14ac:dyDescent="0.3">
      <c r="A55" s="12" t="s">
        <v>9</v>
      </c>
      <c r="B55" s="23">
        <v>0</v>
      </c>
      <c r="C55" s="23">
        <v>0</v>
      </c>
      <c r="D55" s="23">
        <v>0</v>
      </c>
      <c r="E55" s="23">
        <v>0</v>
      </c>
      <c r="F55" s="23">
        <f t="shared" si="3"/>
        <v>0</v>
      </c>
    </row>
    <row r="56" spans="1:42" ht="15.6" x14ac:dyDescent="0.3">
      <c r="A56" s="12" t="s">
        <v>10</v>
      </c>
      <c r="B56" s="23">
        <v>0</v>
      </c>
      <c r="C56" s="23">
        <v>0</v>
      </c>
      <c r="D56" s="23">
        <v>0</v>
      </c>
      <c r="E56" s="23">
        <v>0</v>
      </c>
      <c r="F56" s="23">
        <f t="shared" si="3"/>
        <v>0</v>
      </c>
    </row>
    <row r="57" spans="1:42" ht="15.6" x14ac:dyDescent="0.3">
      <c r="A57" s="12" t="s">
        <v>11</v>
      </c>
      <c r="B57" s="23">
        <v>0</v>
      </c>
      <c r="C57" s="23">
        <v>0</v>
      </c>
      <c r="D57" s="23">
        <v>0</v>
      </c>
      <c r="E57" s="23">
        <v>0</v>
      </c>
      <c r="F57" s="23">
        <f t="shared" si="3"/>
        <v>0</v>
      </c>
    </row>
    <row r="58" spans="1:42" ht="15.6" x14ac:dyDescent="0.3">
      <c r="A58" s="12" t="s">
        <v>12</v>
      </c>
      <c r="B58" s="23">
        <v>0</v>
      </c>
      <c r="C58" s="23">
        <v>0</v>
      </c>
      <c r="D58" s="23">
        <v>0</v>
      </c>
      <c r="E58" s="23">
        <v>0</v>
      </c>
      <c r="F58" s="23">
        <f t="shared" si="3"/>
        <v>0</v>
      </c>
    </row>
    <row r="59" spans="1:42" ht="15.6" x14ac:dyDescent="0.3">
      <c r="A59" s="12" t="s">
        <v>13</v>
      </c>
      <c r="B59" s="23">
        <v>0</v>
      </c>
      <c r="C59" s="23">
        <v>0</v>
      </c>
      <c r="D59" s="23">
        <v>0</v>
      </c>
      <c r="E59" s="23">
        <v>0</v>
      </c>
      <c r="F59" s="23">
        <f t="shared" si="3"/>
        <v>0</v>
      </c>
    </row>
    <row r="60" spans="1:42" ht="15.6" x14ac:dyDescent="0.3">
      <c r="A60" s="12" t="s">
        <v>14</v>
      </c>
      <c r="B60" s="23">
        <v>0</v>
      </c>
      <c r="C60" s="23">
        <v>0</v>
      </c>
      <c r="D60" s="23">
        <v>0</v>
      </c>
      <c r="E60" s="23">
        <v>0</v>
      </c>
      <c r="F60" s="23">
        <f t="shared" si="3"/>
        <v>0</v>
      </c>
    </row>
    <row r="61" spans="1:42" ht="15.6" x14ac:dyDescent="0.3">
      <c r="A61" s="12" t="s">
        <v>15</v>
      </c>
      <c r="B61" s="23">
        <v>0</v>
      </c>
      <c r="C61" s="23">
        <v>0</v>
      </c>
      <c r="D61" s="23">
        <v>0</v>
      </c>
      <c r="E61" s="23">
        <v>0</v>
      </c>
      <c r="F61" s="23">
        <f t="shared" si="3"/>
        <v>0</v>
      </c>
    </row>
    <row r="62" spans="1:42" s="11" customFormat="1" ht="15.6" x14ac:dyDescent="0.3">
      <c r="A62" s="12" t="s">
        <v>17</v>
      </c>
      <c r="B62" s="23">
        <v>0</v>
      </c>
      <c r="C62" s="23">
        <v>0</v>
      </c>
      <c r="D62" s="23">
        <v>0</v>
      </c>
      <c r="E62" s="23">
        <v>0</v>
      </c>
      <c r="F62" s="23">
        <f t="shared" si="3"/>
        <v>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s="11" customFormat="1" ht="15.6" x14ac:dyDescent="0.3">
      <c r="A63" s="12" t="s">
        <v>19</v>
      </c>
      <c r="B63" s="28">
        <v>0</v>
      </c>
      <c r="C63" s="28">
        <v>0</v>
      </c>
      <c r="D63" s="28">
        <v>0</v>
      </c>
      <c r="E63" s="28">
        <v>0</v>
      </c>
      <c r="F63" s="28">
        <f t="shared" si="3"/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s="11" customFormat="1" ht="16.2" thickBot="1" x14ac:dyDescent="0.35">
      <c r="A64" s="12" t="s">
        <v>21</v>
      </c>
      <c r="B64" s="28">
        <v>0</v>
      </c>
      <c r="C64" s="28">
        <v>0</v>
      </c>
      <c r="D64" s="28">
        <v>0</v>
      </c>
      <c r="E64" s="28">
        <v>0</v>
      </c>
      <c r="F64" s="23">
        <f t="shared" si="3"/>
        <v>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s="11" customFormat="1" ht="16.8" thickTop="1" thickBot="1" x14ac:dyDescent="0.35">
      <c r="A65" s="16" t="s">
        <v>27</v>
      </c>
      <c r="B65" s="29">
        <f>SUM(B54:B64,B51)</f>
        <v>5050901515.8566751</v>
      </c>
      <c r="C65" s="29">
        <f>SUM(C54:C64,C51)</f>
        <v>2251190415.5874791</v>
      </c>
      <c r="D65" s="29">
        <f>SUM(D54:D64,D51)</f>
        <v>155928123.14016119</v>
      </c>
      <c r="E65" s="29">
        <f>SUM(E54:E64,E51)</f>
        <v>508496705.65568</v>
      </c>
      <c r="F65" s="29">
        <f>SUM(F54:F64,F51)</f>
        <v>7966516760.2399931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6.2" thickTop="1" x14ac:dyDescent="0.3">
      <c r="A66" s="9"/>
      <c r="B66" s="10"/>
      <c r="C66" s="10"/>
      <c r="D66" s="10"/>
      <c r="E66" s="10"/>
      <c r="F66" s="10"/>
    </row>
    <row r="67" spans="1:42" ht="15.6" x14ac:dyDescent="0.3">
      <c r="A67" s="35" t="s">
        <v>32</v>
      </c>
      <c r="B67" s="10"/>
      <c r="C67" s="10"/>
      <c r="D67" s="10"/>
      <c r="E67" s="10"/>
      <c r="F67" s="10"/>
    </row>
    <row r="68" spans="1:42" ht="15.6" x14ac:dyDescent="0.3">
      <c r="A68" s="9" t="s">
        <v>8</v>
      </c>
      <c r="B68" s="23">
        <f t="shared" ref="B68:E78" si="4">SUM(B10,B25,B40,B54)</f>
        <v>407132949.59000003</v>
      </c>
      <c r="C68" s="23">
        <f t="shared" si="4"/>
        <v>1140092712.4100001</v>
      </c>
      <c r="D68" s="23">
        <f t="shared" si="4"/>
        <v>367985550.60000002</v>
      </c>
      <c r="E68" s="23">
        <f t="shared" si="4"/>
        <v>92347710.400000006</v>
      </c>
      <c r="F68" s="23">
        <f>SUM(B68:E68)</f>
        <v>2007558923</v>
      </c>
    </row>
    <row r="69" spans="1:42" ht="15.6" x14ac:dyDescent="0.3">
      <c r="A69" s="9" t="s">
        <v>9</v>
      </c>
      <c r="B69" s="23">
        <f t="shared" si="4"/>
        <v>230908.65</v>
      </c>
      <c r="C69" s="23">
        <f t="shared" si="4"/>
        <v>999665.84000000008</v>
      </c>
      <c r="D69" s="23">
        <f t="shared" si="4"/>
        <v>201611.66</v>
      </c>
      <c r="E69" s="23">
        <f t="shared" si="4"/>
        <v>45986.14</v>
      </c>
      <c r="F69" s="23">
        <f t="shared" ref="F69:F78" si="5">SUM(B69:E69)</f>
        <v>1478172.2899999998</v>
      </c>
    </row>
    <row r="70" spans="1:42" ht="15.6" x14ac:dyDescent="0.3">
      <c r="A70" s="9" t="s">
        <v>10</v>
      </c>
      <c r="B70" s="23">
        <f t="shared" si="4"/>
        <v>-43511.959999999992</v>
      </c>
      <c r="C70" s="23">
        <f t="shared" si="4"/>
        <v>-121846.31999999999</v>
      </c>
      <c r="D70" s="23">
        <f t="shared" si="4"/>
        <v>-39328.11</v>
      </c>
      <c r="E70" s="23">
        <f t="shared" si="4"/>
        <v>-9869.5600000000013</v>
      </c>
      <c r="F70" s="23">
        <f t="shared" si="5"/>
        <v>-214555.94999999995</v>
      </c>
    </row>
    <row r="71" spans="1:42" ht="15.6" x14ac:dyDescent="0.3">
      <c r="A71" s="9" t="s">
        <v>11</v>
      </c>
      <c r="B71" s="23">
        <f t="shared" si="4"/>
        <v>202.8</v>
      </c>
      <c r="C71" s="23">
        <f t="shared" si="4"/>
        <v>1567.9</v>
      </c>
      <c r="D71" s="23">
        <f t="shared" si="4"/>
        <v>7183.3</v>
      </c>
      <c r="E71" s="23">
        <f t="shared" si="4"/>
        <v>46</v>
      </c>
      <c r="F71" s="23">
        <f t="shared" si="5"/>
        <v>9000</v>
      </c>
    </row>
    <row r="72" spans="1:42" ht="15.6" x14ac:dyDescent="0.3">
      <c r="A72" s="9" t="s">
        <v>12</v>
      </c>
      <c r="B72" s="23">
        <f t="shared" si="4"/>
        <v>-1312739.8700000001</v>
      </c>
      <c r="C72" s="23">
        <f t="shared" si="4"/>
        <v>-3676060.01</v>
      </c>
      <c r="D72" s="23">
        <f t="shared" si="4"/>
        <v>-1186514.8699999999</v>
      </c>
      <c r="E72" s="23">
        <f t="shared" si="4"/>
        <v>-297761.53000000003</v>
      </c>
      <c r="F72" s="23">
        <f t="shared" si="5"/>
        <v>-6473076.2800000003</v>
      </c>
    </row>
    <row r="73" spans="1:42" ht="15.6" x14ac:dyDescent="0.3">
      <c r="A73" s="9" t="s">
        <v>13</v>
      </c>
      <c r="B73" s="23">
        <f t="shared" si="4"/>
        <v>-5645449.0599999996</v>
      </c>
      <c r="C73" s="23">
        <f t="shared" si="4"/>
        <v>-370723.63</v>
      </c>
      <c r="D73" s="23">
        <f t="shared" si="4"/>
        <v>7296955.2699999996</v>
      </c>
      <c r="E73" s="23">
        <f t="shared" si="4"/>
        <v>0</v>
      </c>
      <c r="F73" s="23">
        <f t="shared" si="5"/>
        <v>1280782.58</v>
      </c>
    </row>
    <row r="74" spans="1:42" ht="15.6" x14ac:dyDescent="0.3">
      <c r="A74" s="9" t="s">
        <v>14</v>
      </c>
      <c r="B74" s="23">
        <f t="shared" si="4"/>
        <v>-630193726.43999994</v>
      </c>
      <c r="C74" s="23">
        <f t="shared" si="4"/>
        <v>-1207277313.9300001</v>
      </c>
      <c r="D74" s="23">
        <f t="shared" si="4"/>
        <v>-342467117.56999999</v>
      </c>
      <c r="E74" s="23">
        <f t="shared" si="4"/>
        <v>-43319487.770000003</v>
      </c>
      <c r="F74" s="23">
        <f t="shared" si="5"/>
        <v>-2223257645.71</v>
      </c>
    </row>
    <row r="75" spans="1:42" ht="15.6" x14ac:dyDescent="0.3">
      <c r="A75" s="9" t="s">
        <v>15</v>
      </c>
      <c r="B75" s="23">
        <f t="shared" si="4"/>
        <v>0</v>
      </c>
      <c r="C75" s="23">
        <f t="shared" si="4"/>
        <v>40000000</v>
      </c>
      <c r="D75" s="23">
        <f t="shared" si="4"/>
        <v>11000000</v>
      </c>
      <c r="E75" s="23">
        <f t="shared" si="4"/>
        <v>0</v>
      </c>
      <c r="F75" s="23">
        <f t="shared" si="5"/>
        <v>51000000</v>
      </c>
    </row>
    <row r="76" spans="1:42" ht="15.6" x14ac:dyDescent="0.3">
      <c r="A76" s="9" t="s">
        <v>17</v>
      </c>
      <c r="B76" s="23">
        <f t="shared" si="4"/>
        <v>-28988084.756103262</v>
      </c>
      <c r="C76" s="23">
        <f t="shared" si="4"/>
        <v>-11270797.504307427</v>
      </c>
      <c r="D76" s="23">
        <f t="shared" si="4"/>
        <v>-7382318.9905224461</v>
      </c>
      <c r="E76" s="23">
        <f t="shared" si="4"/>
        <v>-3214141.6790668676</v>
      </c>
      <c r="F76" s="23">
        <f t="shared" si="5"/>
        <v>-50855342.93</v>
      </c>
    </row>
    <row r="77" spans="1:42" ht="15.6" x14ac:dyDescent="0.3">
      <c r="A77" s="9" t="s">
        <v>19</v>
      </c>
      <c r="B77" s="28">
        <f t="shared" si="4"/>
        <v>11015287.810000001</v>
      </c>
      <c r="C77" s="28">
        <f t="shared" si="4"/>
        <v>4527883.96</v>
      </c>
      <c r="D77" s="28">
        <f t="shared" si="4"/>
        <v>410136.52</v>
      </c>
      <c r="E77" s="28">
        <f t="shared" si="4"/>
        <v>763763.44</v>
      </c>
      <c r="F77" s="28">
        <f t="shared" si="5"/>
        <v>16717071.729999999</v>
      </c>
    </row>
    <row r="78" spans="1:42" ht="16.2" thickBot="1" x14ac:dyDescent="0.35">
      <c r="A78" s="9" t="s">
        <v>21</v>
      </c>
      <c r="B78" s="28">
        <f t="shared" si="4"/>
        <v>0</v>
      </c>
      <c r="C78" s="28">
        <f t="shared" si="4"/>
        <v>0</v>
      </c>
      <c r="D78" s="28">
        <f t="shared" si="4"/>
        <v>0</v>
      </c>
      <c r="E78" s="28">
        <f t="shared" si="4"/>
        <v>0</v>
      </c>
      <c r="F78" s="23">
        <f t="shared" si="5"/>
        <v>0</v>
      </c>
    </row>
    <row r="79" spans="1:42" ht="16.8" thickTop="1" thickBot="1" x14ac:dyDescent="0.35">
      <c r="A79" s="36" t="s">
        <v>23</v>
      </c>
      <c r="B79" s="29">
        <f>SUM(B68:B78,B7)</f>
        <v>5050901515.8566751</v>
      </c>
      <c r="C79" s="29">
        <f>SUM(C68:C78,C7)</f>
        <v>2251190415.5874796</v>
      </c>
      <c r="D79" s="29">
        <f>SUM(D68:D78,D7)</f>
        <v>155928123.14016119</v>
      </c>
      <c r="E79" s="29">
        <f>SUM(E68:E78,E7)</f>
        <v>508496705.65567994</v>
      </c>
      <c r="F79" s="29">
        <f>SUM(F68:F78,F7)</f>
        <v>7966516760.239995</v>
      </c>
    </row>
    <row r="80" spans="1:42" ht="13.8" thickTop="1" x14ac:dyDescent="0.25"/>
  </sheetData>
  <mergeCells count="1">
    <mergeCell ref="A3:F3"/>
  </mergeCells>
  <pageMargins left="0.75" right="0.75" top="1" bottom="1" header="0.5" footer="0.5"/>
  <pageSetup scale="52" orientation="portrait" r:id="rId1"/>
  <headerFooter alignWithMargins="0">
    <oddHeader>&amp;RAppendix M04
3Q2017
Page 1 of 1</oddHeader>
    <oddFooter>&amp;L&amp;12USAC&amp;CUnaudited&amp;RMay 2,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</vt:lpstr>
      <vt:lpstr>'M04'!Print_Area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CJones</cp:lastModifiedBy>
  <cp:lastPrinted>2017-04-13T18:42:16Z</cp:lastPrinted>
  <dcterms:created xsi:type="dcterms:W3CDTF">2017-04-12T17:08:44Z</dcterms:created>
  <dcterms:modified xsi:type="dcterms:W3CDTF">2017-05-01T18:28:23Z</dcterms:modified>
</cp:coreProperties>
</file>