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3Q2017\Step 2 - Filing Finished\Excel\M0\"/>
    </mc:Choice>
  </mc:AlternateContent>
  <bookViews>
    <workbookView xWindow="0" yWindow="0" windowWidth="23040" windowHeight="9972"/>
  </bookViews>
  <sheets>
    <sheet name="M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Bud02" hidden="1">#REF!</definedName>
    <definedName name="_bud1">#REF!</definedName>
    <definedName name="_bud2">#REF!</definedName>
    <definedName name="_Key2" hidden="1">#REF!</definedName>
    <definedName name="_Order1" hidden="1">255</definedName>
    <definedName name="_Order2" hidden="1">255</definedName>
    <definedName name="_pg1">#REF!</definedName>
    <definedName name="_pg2">#REF!</definedName>
    <definedName name="_Sort" hidden="1">#REF!</definedName>
    <definedName name="_SS2">#REF!</definedName>
    <definedName name="_sub1">#REF!</definedName>
    <definedName name="_sub2">#REF!</definedName>
    <definedName name="Account">'[1]Chart of Accts'!$A$5:$B$587</definedName>
    <definedName name="adf">#REF!</definedName>
    <definedName name="AGE_BALANCES">#REF!</definedName>
    <definedName name="AGED_BALANCES">#REF!</definedName>
    <definedName name="Amount">[2]Sheet1!$H$8:$H$9</definedName>
    <definedName name="AR">#REF!</definedName>
    <definedName name="AS2DocOpenMode" hidden="1">"AS2DocumentEdit"</definedName>
    <definedName name="AS2HasNoAutoHeaderFooter" hidden="1">" 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ugust">#REF!</definedName>
    <definedName name="bd">#REF!</definedName>
    <definedName name="BG_Del" hidden="1">15</definedName>
    <definedName name="BG_Ins" hidden="1">4</definedName>
    <definedName name="BG_Mod" hidden="1">6</definedName>
    <definedName name="BILLING_PROVIDER">#REF!</definedName>
    <definedName name="BORD">#REF!</definedName>
    <definedName name="Bud">#REF!</definedName>
    <definedName name="Budget20">#REF!</definedName>
    <definedName name="CONSOLIDATED_bAL">#REF!</definedName>
    <definedName name="consolidated_balance_with_names_930">#REF!</definedName>
    <definedName name="Cost_Cntr">#REF!</definedName>
    <definedName name="cst">#REF!</definedName>
    <definedName name="DATA">[3]Tot_Blrz!$C$8:$S$282</definedName>
    <definedName name="data_670">#REF!</definedName>
    <definedName name="dba">#REF!</definedName>
    <definedName name="DBA_PRN">#REF!</definedName>
    <definedName name="detail_inactive">#REF!</definedName>
    <definedName name="Disb">#REF!</definedName>
    <definedName name="dpt">#REF!</definedName>
    <definedName name="dta">#REF!</definedName>
    <definedName name="Dual_Format">#REF!</definedName>
    <definedName name="dud">#REF!</definedName>
    <definedName name="EXEMPT">#REF!</definedName>
    <definedName name="ext">#REF!</definedName>
    <definedName name="Feb">'[4]Aged AR'!$A$2:$J$8</definedName>
    <definedName name="fin">#REF!</definedName>
    <definedName name="FIN_ADJ">#REF!</definedName>
    <definedName name="frd">#REF!</definedName>
    <definedName name="frg">#REF!</definedName>
    <definedName name="FRINGEEX">#REF!</definedName>
    <definedName name="FRINGENO">#REF!</definedName>
    <definedName name="FRSC_Format">#REF!</definedName>
    <definedName name="GMargin_Format">#REF!</definedName>
    <definedName name="gtgh">'[5]Aged AR'!$A$2:$J$8</definedName>
    <definedName name="gusa">#REF!</definedName>
    <definedName name="Gusa_Depts">#REF!</definedName>
    <definedName name="june">'[6]Aged AR'!$A$2:$J$8</definedName>
    <definedName name="June.">#REF!</definedName>
    <definedName name="kou">'[5]Aged AR'!$A$2:$J$8</definedName>
    <definedName name="lkajdf">'[5]Aged AR'!$A$2:$J$8</definedName>
    <definedName name="lku">#REF!</definedName>
    <definedName name="Lookup_Data">#REF!</definedName>
    <definedName name="May">#REF!</definedName>
    <definedName name="netting">#REF!</definedName>
    <definedName name="new" hidden="1">#REF!</definedName>
    <definedName name="non">#REF!</definedName>
    <definedName name="NONEX">#REF!</definedName>
    <definedName name="number">#REF!</definedName>
    <definedName name="nw" hidden="1">#REF!</definedName>
    <definedName name="occ">#REF!</definedName>
    <definedName name="old">#REF!</definedName>
    <definedName name="Old_Accounts">#REF!</definedName>
    <definedName name="Old_Cost_Centers">#REF!</definedName>
    <definedName name="PAGE1">#REF!</definedName>
    <definedName name="PAGE2">#REF!</definedName>
    <definedName name="PeriodsTableBraun">[7]PeriodsTableBraun!$C$4:$D$66</definedName>
    <definedName name="PeriodsTableDuracell">[8]PeriodsTableD!$C$4:$D$66</definedName>
    <definedName name="PeriodsTableOCM">[9]PeriodsTableOCM!$C$4:$D$66</definedName>
    <definedName name="PeriodsTableOCP">[10]PeriodsTableOCP!$C$4:$D$66</definedName>
    <definedName name="_xlnm.Print_Area" localSheetId="0">'M04'!$A$1:$F$79</definedName>
    <definedName name="_xlnm.Print_Area">#REF!</definedName>
    <definedName name="Print_Area_MI">#REF!</definedName>
    <definedName name="qFRNBalance">#REF!</definedName>
    <definedName name="qFRNBalanceDelta">#REF!</definedName>
    <definedName name="qIssuedCommitAdjs">#REF!</definedName>
    <definedName name="Query1">#REF!</definedName>
    <definedName name="Report_670">#REF!</definedName>
    <definedName name="Results">#REF!</definedName>
    <definedName name="rob">#REF!</definedName>
    <definedName name="rpt">#REF!</definedName>
    <definedName name="S_Adjust_GT">'[11]p.1 Lead'!#REF!</definedName>
    <definedName name="S_AJE_Tot_GT">'[11]p.1 Lead'!#REF!</definedName>
    <definedName name="S_CY_Beg_GT">'[11]p.1 Lead'!#REF!</definedName>
    <definedName name="S_CY_End_GT">'[11]p.1 Lead'!#REF!</definedName>
    <definedName name="S_PY_End_GT">'[11]p.1 Lead'!#REF!</definedName>
    <definedName name="S_RJE_Tot_GT">'[11]p.1 Lead'!#REF!</definedName>
    <definedName name="SAP_Depts">#REF!</definedName>
    <definedName name="selling">#REF!</definedName>
    <definedName name="September">#REF!</definedName>
    <definedName name="slg">#REF!</definedName>
    <definedName name="SM_BALANCES">#REF!</definedName>
    <definedName name="Spec">#REF!</definedName>
    <definedName name="spec1">#REF!</definedName>
    <definedName name="SS">#REF!</definedName>
    <definedName name="StartingPoint2">[12]Departmental!$D$9</definedName>
    <definedName name="Summary_Sal">#REF!</definedName>
    <definedName name="Timing_Sal">#REF!</definedName>
    <definedName name="XX">#REF!</definedName>
    <definedName name="XXX">#REF!</definedName>
    <definedName name="zane">'[13]Aged AR'!$A$2:$J$8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8" i="1" l="1"/>
  <c r="D78" i="1"/>
  <c r="C78" i="1"/>
  <c r="B78" i="1"/>
  <c r="F78" i="1" s="1"/>
  <c r="E77" i="1"/>
  <c r="D77" i="1"/>
  <c r="C77" i="1"/>
  <c r="B77" i="1"/>
  <c r="F77" i="1" s="1"/>
  <c r="E76" i="1"/>
  <c r="D76" i="1"/>
  <c r="C76" i="1"/>
  <c r="B76" i="1"/>
  <c r="F76" i="1" s="1"/>
  <c r="E75" i="1"/>
  <c r="D75" i="1"/>
  <c r="C75" i="1"/>
  <c r="B75" i="1"/>
  <c r="F75" i="1" s="1"/>
  <c r="E74" i="1"/>
  <c r="D74" i="1"/>
  <c r="C74" i="1"/>
  <c r="B74" i="1"/>
  <c r="F74" i="1" s="1"/>
  <c r="E73" i="1"/>
  <c r="D73" i="1"/>
  <c r="C73" i="1"/>
  <c r="B73" i="1"/>
  <c r="F73" i="1" s="1"/>
  <c r="E72" i="1"/>
  <c r="D72" i="1"/>
  <c r="C72" i="1"/>
  <c r="B72" i="1"/>
  <c r="F72" i="1" s="1"/>
  <c r="E71" i="1"/>
  <c r="D71" i="1"/>
  <c r="C71" i="1"/>
  <c r="C79" i="1" s="1"/>
  <c r="B71" i="1"/>
  <c r="F71" i="1" s="1"/>
  <c r="E70" i="1"/>
  <c r="D70" i="1"/>
  <c r="C70" i="1"/>
  <c r="B70" i="1"/>
  <c r="F70" i="1" s="1"/>
  <c r="E69" i="1"/>
  <c r="D69" i="1"/>
  <c r="C69" i="1"/>
  <c r="B69" i="1"/>
  <c r="F69" i="1" s="1"/>
  <c r="E68" i="1"/>
  <c r="E79" i="1" s="1"/>
  <c r="D68" i="1"/>
  <c r="D79" i="1" s="1"/>
  <c r="C68" i="1"/>
  <c r="B68" i="1"/>
  <c r="B79" i="1" s="1"/>
  <c r="F64" i="1"/>
  <c r="F63" i="1"/>
  <c r="F62" i="1"/>
  <c r="F61" i="1"/>
  <c r="F60" i="1"/>
  <c r="F59" i="1"/>
  <c r="F58" i="1"/>
  <c r="F57" i="1"/>
  <c r="F56" i="1"/>
  <c r="F55" i="1"/>
  <c r="F54" i="1"/>
  <c r="F50" i="1"/>
  <c r="F49" i="1"/>
  <c r="F48" i="1"/>
  <c r="F47" i="1"/>
  <c r="F46" i="1"/>
  <c r="F45" i="1"/>
  <c r="F44" i="1"/>
  <c r="F43" i="1"/>
  <c r="F42" i="1"/>
  <c r="F41" i="1"/>
  <c r="F40" i="1"/>
  <c r="F51" i="1" s="1"/>
  <c r="C36" i="1"/>
  <c r="C51" i="1" s="1"/>
  <c r="C65" i="1" s="1"/>
  <c r="F35" i="1"/>
  <c r="F34" i="1"/>
  <c r="F33" i="1"/>
  <c r="F32" i="1"/>
  <c r="F31" i="1"/>
  <c r="F30" i="1"/>
  <c r="F29" i="1"/>
  <c r="F28" i="1"/>
  <c r="F27" i="1"/>
  <c r="F26" i="1"/>
  <c r="F25" i="1"/>
  <c r="F36" i="1" s="1"/>
  <c r="Y22" i="1"/>
  <c r="E21" i="1"/>
  <c r="E36" i="1" s="1"/>
  <c r="E51" i="1" s="1"/>
  <c r="E65" i="1" s="1"/>
  <c r="D21" i="1"/>
  <c r="D36" i="1" s="1"/>
  <c r="D51" i="1" s="1"/>
  <c r="D65" i="1" s="1"/>
  <c r="C21" i="1"/>
  <c r="B21" i="1"/>
  <c r="B36" i="1" s="1"/>
  <c r="B51" i="1" s="1"/>
  <c r="B65" i="1" s="1"/>
  <c r="X20" i="1"/>
  <c r="F20" i="1"/>
  <c r="F19" i="1"/>
  <c r="X19" i="1" s="1"/>
  <c r="X18" i="1"/>
  <c r="F18" i="1"/>
  <c r="X17" i="1"/>
  <c r="F17" i="1"/>
  <c r="F16" i="1"/>
  <c r="F15" i="1"/>
  <c r="F14" i="1"/>
  <c r="F13" i="1"/>
  <c r="F12" i="1"/>
  <c r="F11" i="1"/>
  <c r="F10" i="1"/>
  <c r="F21" i="1" s="1"/>
  <c r="H4" i="1"/>
  <c r="X22" i="1" l="1"/>
  <c r="F65" i="1"/>
  <c r="F68" i="1"/>
  <c r="F79" i="1" s="1"/>
  <c r="Z17" i="1"/>
  <c r="AB17" i="1" s="1"/>
</calcChain>
</file>

<file path=xl/sharedStrings.xml><?xml version="1.0" encoding="utf-8"?>
<sst xmlns="http://schemas.openxmlformats.org/spreadsheetml/2006/main" count="77" uniqueCount="33">
  <si>
    <t>Universal Service Administrative Company</t>
  </si>
  <si>
    <t>FUND BALANCE - ACCRUAL BASIS</t>
  </si>
  <si>
    <t>SL Program</t>
  </si>
  <si>
    <t>High Cost Program</t>
  </si>
  <si>
    <t>Low Income Program</t>
  </si>
  <si>
    <t>RHC Program</t>
  </si>
  <si>
    <t>Total</t>
  </si>
  <si>
    <t>Fund Balance 12/31/16</t>
  </si>
  <si>
    <t>Billings</t>
  </si>
  <si>
    <t>Late Charges net of waived</t>
  </si>
  <si>
    <t>Late Filing fee</t>
  </si>
  <si>
    <t>Deferred Payment Plan Fees</t>
  </si>
  <si>
    <t>Bad Debt expense</t>
  </si>
  <si>
    <t>Bad Debt expense (COMAD)</t>
  </si>
  <si>
    <t>Program Disbursements</t>
  </si>
  <si>
    <t>Future Funded Expenses</t>
  </si>
  <si>
    <t>SLD</t>
  </si>
  <si>
    <t>Admin Expenses</t>
  </si>
  <si>
    <t>HC</t>
  </si>
  <si>
    <t>Interest Income</t>
  </si>
  <si>
    <t>LI</t>
  </si>
  <si>
    <t>Revenue Accrual</t>
  </si>
  <si>
    <t>RHC</t>
  </si>
  <si>
    <t>Fund Balance YTD</t>
  </si>
  <si>
    <t>Fund Balance 3/31/17</t>
  </si>
  <si>
    <t>Fund Balance 6/30/17</t>
  </si>
  <si>
    <t>Fund Balance 9/30/17</t>
  </si>
  <si>
    <t>Fund Balance 12/31/17</t>
  </si>
  <si>
    <t>First Q 2017 Activity:</t>
  </si>
  <si>
    <t>Second Q 2017 Activity:</t>
  </si>
  <si>
    <t>Third Q 2017 Activity:</t>
  </si>
  <si>
    <t>Fourth Q 2017 Activity:</t>
  </si>
  <si>
    <t>Year to Date 2017 Activity: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</si>
</sst>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3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3" applyFont="1" applyFill="1" applyAlignment="1">
      <alignment horizontal="centerContinuous"/>
    </xf>
    <xf numFmtId="39" fontId="3" fillId="0" borderId="0" xfId="4" applyFont="1" applyAlignment="1">
      <alignment horizontal="centerContinuous"/>
    </xf>
    <xf numFmtId="39" fontId="1" fillId="0" borderId="0" xfId="4" applyAlignment="1">
      <alignment horizontal="centerContinuous"/>
    </xf>
    <xf numFmtId="0" fontId="1" fillId="0" borderId="0" xfId="3"/>
    <xf numFmtId="39" fontId="3" fillId="0" borderId="0" xfId="4" applyFont="1" applyAlignment="1">
      <alignment horizontal="centerContinuous" wrapText="1"/>
    </xf>
    <xf numFmtId="39" fontId="1" fillId="0" borderId="0" xfId="4" applyAlignment="1">
      <alignment horizontal="centerContinuous" wrapText="1"/>
    </xf>
    <xf numFmtId="43" fontId="0" fillId="0" borderId="0" xfId="1" applyFont="1"/>
    <xf numFmtId="0" fontId="1" fillId="0" borderId="0" xfId="4" applyNumberFormat="1" applyAlignment="1">
      <alignment horizontal="center"/>
    </xf>
    <xf numFmtId="0" fontId="3" fillId="0" borderId="0" xfId="3" applyFont="1" applyFill="1"/>
    <xf numFmtId="39" fontId="3" fillId="0" borderId="0" xfId="4" applyFont="1"/>
    <xf numFmtId="39" fontId="1" fillId="0" borderId="0" xfId="4"/>
    <xf numFmtId="0" fontId="3" fillId="0" borderId="0" xfId="0" applyFont="1" applyFill="1"/>
    <xf numFmtId="39" fontId="1" fillId="0" borderId="1" xfId="4" applyBorder="1" applyAlignment="1">
      <alignment horizontal="center"/>
    </xf>
    <xf numFmtId="39" fontId="1" fillId="0" borderId="0" xfId="4" applyBorder="1" applyAlignment="1">
      <alignment horizontal="center"/>
    </xf>
    <xf numFmtId="37" fontId="1" fillId="0" borderId="0" xfId="3" applyNumberFormat="1"/>
    <xf numFmtId="0" fontId="2" fillId="0" borderId="0" xfId="0" applyFont="1" applyFill="1"/>
    <xf numFmtId="5" fontId="2" fillId="0" borderId="2" xfId="4" applyNumberFormat="1" applyFont="1" applyBorder="1"/>
    <xf numFmtId="5" fontId="2" fillId="0" borderId="2" xfId="4" applyNumberFormat="1" applyFont="1" applyFill="1" applyBorder="1"/>
    <xf numFmtId="39" fontId="4" fillId="0" borderId="0" xfId="4" applyFont="1" applyBorder="1"/>
    <xf numFmtId="0" fontId="4" fillId="0" borderId="0" xfId="3" applyFont="1"/>
    <xf numFmtId="37" fontId="3" fillId="0" borderId="0" xfId="4" applyNumberFormat="1" applyFont="1"/>
    <xf numFmtId="0" fontId="2" fillId="0" borderId="1" xfId="0" applyFont="1" applyFill="1" applyBorder="1"/>
    <xf numFmtId="37" fontId="3" fillId="0" borderId="0" xfId="4" applyNumberFormat="1" applyFont="1" applyFill="1"/>
    <xf numFmtId="39" fontId="1" fillId="0" borderId="0" xfId="4" applyFill="1"/>
    <xf numFmtId="164" fontId="1" fillId="0" borderId="0" xfId="4" applyNumberFormat="1"/>
    <xf numFmtId="43" fontId="1" fillId="0" borderId="0" xfId="4" applyNumberFormat="1"/>
    <xf numFmtId="10" fontId="1" fillId="0" borderId="0" xfId="2" applyNumberFormat="1"/>
    <xf numFmtId="37" fontId="3" fillId="0" borderId="0" xfId="4" applyNumberFormat="1" applyFont="1" applyFill="1" applyBorder="1"/>
    <xf numFmtId="5" fontId="2" fillId="0" borderId="3" xfId="4" applyNumberFormat="1" applyFont="1" applyBorder="1"/>
    <xf numFmtId="164" fontId="1" fillId="0" borderId="0" xfId="4" applyNumberFormat="1" applyFill="1"/>
    <xf numFmtId="9" fontId="4" fillId="0" borderId="0" xfId="4" applyNumberFormat="1" applyFont="1" applyFill="1"/>
    <xf numFmtId="0" fontId="1" fillId="0" borderId="0" xfId="3" applyFill="1"/>
    <xf numFmtId="0" fontId="3" fillId="0" borderId="0" xfId="0" applyFont="1"/>
    <xf numFmtId="0" fontId="1" fillId="0" borderId="0" xfId="3" applyFont="1" applyFill="1"/>
    <xf numFmtId="0" fontId="2" fillId="0" borderId="1" xfId="3" applyFont="1" applyFill="1" applyBorder="1"/>
    <xf numFmtId="0" fontId="2" fillId="0" borderId="0" xfId="3" applyFont="1" applyFill="1"/>
    <xf numFmtId="39" fontId="3" fillId="0" borderId="1" xfId="4" applyFont="1" applyBorder="1" applyAlignment="1">
      <alignment horizontal="center" wrapText="1"/>
    </xf>
    <xf numFmtId="0" fontId="3" fillId="0" borderId="0" xfId="4" applyNumberFormat="1" applyFont="1" applyAlignment="1">
      <alignment horizontal="center"/>
    </xf>
  </cellXfs>
  <cellStyles count="5">
    <cellStyle name="Comma" xfId="1" builtinId="3"/>
    <cellStyle name="Comma_Copy of ACCRUAL TEMPLATE" xfId="4"/>
    <cellStyle name="Normal" xfId="0" builtinId="0"/>
    <cellStyle name="Normal 10 10 2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hart%20of%20Acct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.usac.org/Disbursements/Data/Disb%20P%20&amp;%20P/QC/QC%20Sign-Off%20SLD-RH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.usac.org/Documents%20and%20Settings/xmittaln/Desktop/December%20Close%20P&amp;L%20(Hyperion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nts%20and%20Settings\jgrace005\My%20Documents\Accounts%20Receivable\January\January%20AR%20Binder,%20v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TSRV\Profiles\ebime\Temporary%20Internet%20Files\OLK3\June%20Final%20Binder\DOCUME~1\JGRACE~1\LOCALS~1\Temp\January%20AR%20Binder,%20v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JUNE%20FINAL%20BINDER\Documents%20and%20Settings\jgrace005\My%20Documents\Accounts%20Receivable\January\January%20AR%20Binder,%20v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Braun%20130%20Import-Export%20Templ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Duracell%20130%20Import-Export%20Templa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Manual%20130%20Import-Export%20Templ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BO04-F\VOL2\Documents%20and%20Settings\sohh\CONA%20Fin%20Plan%20II\EITF%2025%20Project\Archive%20files\OC%20Power%20130%20Import-Export%20Templat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.1%20USAC%20Property%20Combined%20Leadsheet%20at%2012%2031%2005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.usac.org/Finplan/POE's/2001/Database/Download/Actuals/AugActualsDB%20v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k.usac.org/AP%20SCHEDULES/Documents%20and%20Settings/cchua/Local%20Settings/Temporary%20Internet%20Files/OLK13/AP%20DEC'03/AP%20NOV%20'03/AP%20OCT'03/AP%20AUG'03/June%20Final%20Binder/DOCUME~1/JGRACE~1/LOCALS~1/Temp/January%20AR%20Binder,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of Acct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8">
          <cell r="H8" t="str">
            <v>SLD Disbursement</v>
          </cell>
        </row>
        <row r="9">
          <cell r="H9" t="str">
            <v>RHC Disbursement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ver Page"/>
      <sheetName val="Main Messages"/>
      <sheetName val="Summary of Results - Total"/>
      <sheetName val="Summary by Business"/>
      <sheetName val="Tot_Blrz"/>
      <sheetName val="Tot_Pcare"/>
      <sheetName val="Dura_Hyp"/>
      <sheetName val="Ob_Manual"/>
      <sheetName val="PP_Manual"/>
      <sheetName val="O_Power_Oc"/>
      <sheetName val="PP_Power"/>
      <sheetName val="format"/>
      <sheetName val="Braun_NA"/>
      <sheetName val="Total NA"/>
      <sheetName val="Blade-Razor"/>
      <sheetName val="Personal Care"/>
      <sheetName val="Duracell"/>
      <sheetName val="Braun"/>
      <sheetName val="Oral Care Total"/>
      <sheetName val="Oral Care Power"/>
      <sheetName val="Oral Care Manual"/>
      <sheetName val="FRSC MTD &amp; YTD LE"/>
      <sheetName val="Sales Promo vs LE"/>
      <sheetName val="Sales Promo by Bus vs LE"/>
      <sheetName val="Adv Spend MTD &amp; YTD vs LE"/>
      <sheetName val="Port Mix"/>
      <sheetName val="FRSC MTD &amp; YTD Nov RFC"/>
      <sheetName val="Sales Promo vs Nov RFC"/>
      <sheetName val="Sales Promo by Bus vs Nov RFC"/>
      <sheetName val="Adv Spend MTD &amp; YTD vs Nov RFC"/>
      <sheetName val="Promo Spend MTD &amp; YTD vs Bud"/>
      <sheetName val="Promo Spend MTD &amp; YTD vs BU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">
          <cell r="C8" t="str">
            <v>Gross Sales</v>
          </cell>
          <cell r="O8" t="str">
            <v xml:space="preserve"> 152,662,563.38  USD</v>
          </cell>
          <cell r="S8" t="str">
            <v>1788,146,518.15  USD</v>
          </cell>
        </row>
        <row r="9">
          <cell r="C9" t="str">
            <v>520002  Cash Discount-PPD</v>
          </cell>
        </row>
        <row r="10">
          <cell r="C10" t="str">
            <v>501001  Sales Rev Adj - PPD</v>
          </cell>
        </row>
        <row r="11">
          <cell r="C11" t="str">
            <v>520216  Net Sales Red - LTO</v>
          </cell>
        </row>
        <row r="12">
          <cell r="C12" t="str">
            <v>501000  Sales Rev Adjustment</v>
          </cell>
          <cell r="J12" t="str">
            <v xml:space="preserve">     510,000.00  USD</v>
          </cell>
          <cell r="O12" t="str">
            <v xml:space="preserve">     510,000.00  USD</v>
          </cell>
          <cell r="R12" t="str">
            <v xml:space="preserve">     510,000.00  USD</v>
          </cell>
          <cell r="S12" t="str">
            <v xml:space="preserve">     510,000.00  USD</v>
          </cell>
        </row>
        <row r="13">
          <cell r="C13" t="str">
            <v>505000  Sales Rev Reduction</v>
          </cell>
          <cell r="O13" t="str">
            <v xml:space="preserve">   5,671,143.75  USD</v>
          </cell>
          <cell r="S13" t="str">
            <v xml:space="preserve">   5,671,143.75  USD</v>
          </cell>
        </row>
        <row r="14">
          <cell r="C14" t="str">
            <v>506000  Freight Loss</v>
          </cell>
        </row>
        <row r="15">
          <cell r="C15" t="str">
            <v>520000  Cash Discount on Sal</v>
          </cell>
          <cell r="O15" t="str">
            <v xml:space="preserve">   2,658,281.94  USD</v>
          </cell>
          <cell r="S15" t="str">
            <v xml:space="preserve">  31,546,074.62  USD</v>
          </cell>
        </row>
        <row r="16">
          <cell r="C16" t="str">
            <v>520001  Customer Deductions</v>
          </cell>
          <cell r="O16" t="str">
            <v xml:space="preserve">     387,442.43  USD</v>
          </cell>
          <cell r="S16" t="str">
            <v xml:space="preserve">     950,875.47  USD</v>
          </cell>
        </row>
        <row r="17">
          <cell r="C17" t="str">
            <v>520004  Cust Ded &lt;Tolerance</v>
          </cell>
          <cell r="O17" t="str">
            <v xml:space="preserve">     752,811.79  USD</v>
          </cell>
          <cell r="S17" t="str">
            <v xml:space="preserve">   4,266,805.74  USD</v>
          </cell>
        </row>
        <row r="18">
          <cell r="C18" t="str">
            <v>520215  Net Sales Red - Trad</v>
          </cell>
          <cell r="O18" t="str">
            <v xml:space="preserve">     627,693.00  USD</v>
          </cell>
          <cell r="S18" t="str">
            <v xml:space="preserve">  10,039,471.47  USD</v>
          </cell>
        </row>
        <row r="19">
          <cell r="C19" t="str">
            <v>520400  Quantity Rebates</v>
          </cell>
        </row>
        <row r="20">
          <cell r="C20" t="str">
            <v>520406  Net Sales Red - MCF</v>
          </cell>
        </row>
        <row r="21">
          <cell r="C21" t="str">
            <v>525000  Uncon Allow Misc Acc</v>
          </cell>
        </row>
        <row r="22">
          <cell r="C22">
            <v>525001</v>
          </cell>
        </row>
        <row r="23">
          <cell r="C23" t="str">
            <v>525002  Uncon Allow  Spec Di</v>
          </cell>
        </row>
        <row r="24">
          <cell r="C24" t="str">
            <v>525003  Uncon Allow Bid Disc</v>
          </cell>
        </row>
        <row r="25">
          <cell r="C25" t="str">
            <v>525004  Uncon Allow End Usr</v>
          </cell>
        </row>
        <row r="26">
          <cell r="C26" t="str">
            <v>525005  Uncon Allow Bid Pr/d</v>
          </cell>
        </row>
        <row r="27">
          <cell r="C27" t="str">
            <v>525006  Uncon Allow - Clsout</v>
          </cell>
          <cell r="J27" t="str">
            <v xml:space="preserve">      73,002.72  USD</v>
          </cell>
          <cell r="O27" t="str">
            <v xml:space="preserve">      73,002.72  USD</v>
          </cell>
          <cell r="S27" t="str">
            <v xml:space="preserve">   2,125,139.26  USD</v>
          </cell>
        </row>
        <row r="28">
          <cell r="C28" t="str">
            <v>525007  Uncon Allow - CO-OP</v>
          </cell>
          <cell r="J28" t="str">
            <v xml:space="preserve">     626,648.58  CAD</v>
          </cell>
          <cell r="O28" t="str">
            <v xml:space="preserve">     487,438.57  USD</v>
          </cell>
          <cell r="R28" t="str">
            <v xml:space="preserve">   5,449,343.82  CAD</v>
          </cell>
          <cell r="S28" t="str">
            <v xml:space="preserve">   4,238,771.94  USD</v>
          </cell>
        </row>
        <row r="29">
          <cell r="C29" t="str">
            <v>525008  Uncon Allow - Dis Fr</v>
          </cell>
        </row>
        <row r="30">
          <cell r="C30" t="str">
            <v>525009  Uncon Allow Dvp Acc</v>
          </cell>
        </row>
        <row r="31">
          <cell r="C31" t="str">
            <v>525010  Uncon Allow Dis Comm</v>
          </cell>
          <cell r="J31" t="str">
            <v xml:space="preserve">     469,239.00  USD</v>
          </cell>
          <cell r="O31" t="str">
            <v xml:space="preserve">     469,239.00  USD</v>
          </cell>
          <cell r="R31" t="str">
            <v xml:space="preserve">     469,239.00  USD</v>
          </cell>
          <cell r="S31" t="str">
            <v xml:space="preserve">     469,239.00  USD</v>
          </cell>
        </row>
        <row r="32">
          <cell r="C32" t="str">
            <v>525011  Uncon Allow - Dam Gd</v>
          </cell>
          <cell r="O32" t="str">
            <v xml:space="preserve">   1,209,420.33  USD</v>
          </cell>
          <cell r="S32" t="str">
            <v xml:space="preserve">   1,460,709.20  USD</v>
          </cell>
        </row>
        <row r="33">
          <cell r="C33" t="str">
            <v>525012  Uncon Allow Dam Oth</v>
          </cell>
          <cell r="J33" t="str">
            <v xml:space="preserve">       2,684.53  CAD</v>
          </cell>
          <cell r="O33" t="str">
            <v xml:space="preserve">       2,088.15  USD</v>
          </cell>
          <cell r="R33" t="str">
            <v xml:space="preserve">      26,199.78  CAD</v>
          </cell>
          <cell r="S33" t="str">
            <v xml:space="preserve">      20,379.47  USD</v>
          </cell>
        </row>
        <row r="34">
          <cell r="C34" t="str">
            <v>525013  Uncon Allow Dis Off</v>
          </cell>
          <cell r="J34" t="str">
            <v xml:space="preserve">     210,854.97  USD</v>
          </cell>
          <cell r="O34" t="str">
            <v xml:space="preserve">     210,854.97  USD</v>
          </cell>
          <cell r="S34" t="str">
            <v xml:space="preserve">   6,400,360.24  USD</v>
          </cell>
        </row>
        <row r="35">
          <cell r="C35" t="str">
            <v>525014  Uncon Allow - %Dis O</v>
          </cell>
          <cell r="J35" t="str">
            <v xml:space="preserve">      24,384.88  USD</v>
          </cell>
          <cell r="O35" t="str">
            <v xml:space="preserve">      24,384.88  USD</v>
          </cell>
          <cell r="R35" t="str">
            <v xml:space="preserve">     223,896.23  USD</v>
          </cell>
          <cell r="S35" t="str">
            <v xml:space="preserve">     223,896.23  USD</v>
          </cell>
        </row>
        <row r="36">
          <cell r="C36" t="str">
            <v>525015  Uncon Allow -EAS Sec</v>
          </cell>
        </row>
        <row r="37">
          <cell r="C37" t="str">
            <v>525016  Uncon Allow Feature</v>
          </cell>
          <cell r="O37" t="str">
            <v xml:space="preserve">     282,130.90  USD</v>
          </cell>
          <cell r="S37" t="str">
            <v xml:space="preserve">     385,807.24  USD</v>
          </cell>
        </row>
        <row r="38">
          <cell r="C38" t="str">
            <v>525017  Ucon Allow-Depot FRT</v>
          </cell>
          <cell r="O38" t="str">
            <v xml:space="preserve">      91,747.13  USD</v>
          </cell>
          <cell r="S38" t="str">
            <v xml:space="preserve">   1,462,693.56  USD</v>
          </cell>
        </row>
        <row r="39">
          <cell r="C39" t="str">
            <v>525018  Uncon Allow - Home D</v>
          </cell>
        </row>
        <row r="40">
          <cell r="C40" t="str">
            <v>525019  Uncon Allow Man Adj</v>
          </cell>
          <cell r="O40" t="str">
            <v xml:space="preserve">   1,687,607.19  USD</v>
          </cell>
          <cell r="S40" t="str">
            <v xml:space="preserve">  18,042,792.43  USD</v>
          </cell>
        </row>
        <row r="41">
          <cell r="C41" t="str">
            <v>525020  Uncon Allow - Mercha</v>
          </cell>
          <cell r="O41" t="str">
            <v xml:space="preserve">   4,214,498.43  USD</v>
          </cell>
          <cell r="S41" t="str">
            <v xml:space="preserve">  38,786,736.14  USD</v>
          </cell>
        </row>
        <row r="42">
          <cell r="C42" t="str">
            <v>525021  Uncon Allow - WalMar</v>
          </cell>
        </row>
        <row r="43">
          <cell r="C43" t="str">
            <v>525022  Uncon Allow - Mkt Ac</v>
          </cell>
          <cell r="R43" t="str">
            <v xml:space="preserve">      24,771.19  USD</v>
          </cell>
          <cell r="S43" t="str">
            <v xml:space="preserve">      24,771.19  USD</v>
          </cell>
        </row>
        <row r="44">
          <cell r="C44" t="str">
            <v>525023  Uncon Allow - Net Pr</v>
          </cell>
        </row>
        <row r="45">
          <cell r="C45" t="str">
            <v>525024  Uncon Allow - New It</v>
          </cell>
        </row>
        <row r="46">
          <cell r="C46" t="str">
            <v>525026  Uncon Allow - OEM Of</v>
          </cell>
        </row>
        <row r="47">
          <cell r="C47" t="str">
            <v>525027  Uncon Allow - Prom E</v>
          </cell>
        </row>
        <row r="48">
          <cell r="C48" t="str">
            <v>525028  Uncon Allow - Prom A</v>
          </cell>
          <cell r="S48" t="str">
            <v xml:space="preserve">   2,934,501.22  USD</v>
          </cell>
        </row>
        <row r="49">
          <cell r="C49" t="str">
            <v>525029  Uncon Allow - Purch</v>
          </cell>
        </row>
        <row r="50">
          <cell r="C50" t="str">
            <v>525030  Uncon Allow Prom All</v>
          </cell>
        </row>
        <row r="51">
          <cell r="C51" t="str">
            <v>525031  Uncon Allow - Purch</v>
          </cell>
          <cell r="R51" t="str">
            <v xml:space="preserve">     150,000.00  CAD</v>
          </cell>
          <cell r="S51" t="str">
            <v xml:space="preserve">     116,677.50  USD</v>
          </cell>
        </row>
        <row r="52">
          <cell r="C52" t="str">
            <v>525032  Uncon Allow - PrivLb</v>
          </cell>
        </row>
        <row r="53">
          <cell r="C53" t="str">
            <v>525033  Uncon Allow - PrivLb</v>
          </cell>
        </row>
        <row r="54">
          <cell r="C54" t="str">
            <v>525034  Uncon Allow - Mil Sp</v>
          </cell>
        </row>
        <row r="55">
          <cell r="C55" t="str">
            <v>525035  Uncon Allow - Pmnt T</v>
          </cell>
        </row>
        <row r="56">
          <cell r="C56" t="str">
            <v>525036  Uncon Allow - Volume</v>
          </cell>
        </row>
        <row r="57">
          <cell r="C57" t="str">
            <v>525037  Uncon Allow - Mk Ac</v>
          </cell>
        </row>
        <row r="58">
          <cell r="C58" t="str">
            <v>525038  Uncon Allow - PPD</v>
          </cell>
        </row>
        <row r="59">
          <cell r="C59" t="str">
            <v>Unconditional Allowances</v>
          </cell>
          <cell r="O59" t="str">
            <v xml:space="preserve">  19,359,785.18  USD</v>
          </cell>
          <cell r="S59" t="str">
            <v xml:space="preserve"> 129,676,845.67  USD</v>
          </cell>
        </row>
        <row r="61">
          <cell r="C61" t="str">
            <v>Full Revenue Sales</v>
          </cell>
          <cell r="O61" t="str">
            <v xml:space="preserve"> 133,302,778.20  USD</v>
          </cell>
          <cell r="S61" t="str">
            <v>1658,469,672.48  USD</v>
          </cell>
        </row>
        <row r="63">
          <cell r="C63">
            <v>526015</v>
          </cell>
        </row>
        <row r="64">
          <cell r="C64" t="str">
            <v>526000 - 526007</v>
          </cell>
          <cell r="O64" t="str">
            <v xml:space="preserve">   6,150,948.52  USD</v>
          </cell>
          <cell r="S64" t="str">
            <v xml:space="preserve">  43,842,103.24  USD</v>
          </cell>
        </row>
        <row r="65">
          <cell r="C65" t="str">
            <v>526010 - 526011</v>
          </cell>
        </row>
        <row r="66">
          <cell r="C66" t="str">
            <v>Temp Trade Promotions</v>
          </cell>
          <cell r="O66" t="str">
            <v xml:space="preserve">   6,150,948.52  USD</v>
          </cell>
          <cell r="S66" t="str">
            <v xml:space="preserve">  43,842,103.24  USD</v>
          </cell>
        </row>
        <row r="67">
          <cell r="C67" t="str">
            <v>526009  Listing Fees</v>
          </cell>
        </row>
        <row r="68">
          <cell r="C68" t="str">
            <v>526012  Listing Fees - PPD</v>
          </cell>
        </row>
        <row r="69">
          <cell r="C69" t="str">
            <v>525025  Uncon Allow - New St</v>
          </cell>
        </row>
        <row r="70">
          <cell r="C70" t="str">
            <v>Listing Fees</v>
          </cell>
        </row>
        <row r="71">
          <cell r="C71" t="str">
            <v>526008   Other Trade Spnd</v>
          </cell>
        </row>
        <row r="72">
          <cell r="C72" t="str">
            <v>526013  Other Tr Spend - PPD</v>
          </cell>
        </row>
        <row r="73">
          <cell r="C73" t="str">
            <v>Other Trade Payments</v>
          </cell>
        </row>
        <row r="75">
          <cell r="C75" t="str">
            <v>Total Trade Spending</v>
          </cell>
          <cell r="O75" t="str">
            <v xml:space="preserve">   6,150,948.52  USD</v>
          </cell>
          <cell r="S75" t="str">
            <v xml:space="preserve">  43,842,103.24  USD</v>
          </cell>
        </row>
        <row r="77">
          <cell r="C77" t="str">
            <v>526014  Temp Price Red - PPD</v>
          </cell>
        </row>
        <row r="78">
          <cell r="C78" t="str">
            <v>527000  TPRC-Con Temp PrRed</v>
          </cell>
          <cell r="O78" t="str">
            <v xml:space="preserve">   2,980,731.55  USD</v>
          </cell>
          <cell r="S78" t="str">
            <v xml:space="preserve">  33,389,490.10  USD</v>
          </cell>
        </row>
        <row r="79">
          <cell r="C79" t="str">
            <v>Temp Price Reductions</v>
          </cell>
          <cell r="O79" t="str">
            <v xml:space="preserve">   2,980,731.55  USD</v>
          </cell>
          <cell r="S79" t="str">
            <v xml:space="preserve">  33,389,490.10  USD</v>
          </cell>
        </row>
        <row r="80">
          <cell r="C80" t="str">
            <v>524002  Net Sales Red - Coup</v>
          </cell>
          <cell r="O80" t="str">
            <v xml:space="preserve">  (5,877,174.94) USD</v>
          </cell>
          <cell r="S80" t="str">
            <v xml:space="preserve">  18,364,441.84  USD</v>
          </cell>
        </row>
        <row r="81">
          <cell r="C81" t="str">
            <v>Couponing</v>
          </cell>
          <cell r="O81" t="str">
            <v xml:space="preserve">  (5,877,174.94) USD</v>
          </cell>
          <cell r="S81" t="str">
            <v xml:space="preserve">  18,364,441.84  USD</v>
          </cell>
        </row>
        <row r="82">
          <cell r="C82" t="str">
            <v>527002  Coupon Retail</v>
          </cell>
        </row>
        <row r="83">
          <cell r="C83" t="str">
            <v>527003  Coupons - PPD</v>
          </cell>
        </row>
        <row r="84">
          <cell r="C84" t="str">
            <v>Couponing - Retailer</v>
          </cell>
        </row>
        <row r="85">
          <cell r="C85" t="str">
            <v>Coupons</v>
          </cell>
          <cell r="O85" t="str">
            <v xml:space="preserve">  (5,877,174.94) USD</v>
          </cell>
          <cell r="S85" t="str">
            <v xml:space="preserve">  18,364,441.84  USD</v>
          </cell>
        </row>
        <row r="86">
          <cell r="C86" t="str">
            <v>527001  Other Consumer Spend</v>
          </cell>
        </row>
        <row r="87">
          <cell r="C87" t="str">
            <v>527004  Other Cons Spend - P</v>
          </cell>
        </row>
        <row r="88">
          <cell r="C88" t="str">
            <v>Other Consumer Spending</v>
          </cell>
        </row>
        <row r="90">
          <cell r="C90" t="str">
            <v>Total Consumer Spending</v>
          </cell>
          <cell r="O90" t="str">
            <v xml:space="preserve">  (2,896,443.39) USD</v>
          </cell>
          <cell r="S90" t="str">
            <v xml:space="preserve">  51,753,931.94  USD</v>
          </cell>
        </row>
        <row r="92">
          <cell r="C92" t="str">
            <v>Net Sales</v>
          </cell>
          <cell r="O92" t="str">
            <v xml:space="preserve"> 130,048,273.07  USD</v>
          </cell>
          <cell r="S92" t="str">
            <v>1562,873,637.30  USD</v>
          </cell>
        </row>
        <row r="94">
          <cell r="C94" t="str">
            <v>COST of SALES:</v>
          </cell>
        </row>
        <row r="95">
          <cell r="C95" t="str">
            <v>Freight</v>
          </cell>
          <cell r="O95" t="str">
            <v xml:space="preserve">     419,836.18  USD</v>
          </cell>
          <cell r="S95" t="str">
            <v xml:space="preserve">   5,562,645.83  USD</v>
          </cell>
        </row>
        <row r="96">
          <cell r="C96" t="str">
            <v xml:space="preserve">     Duty</v>
          </cell>
          <cell r="J96" t="str">
            <v xml:space="preserve">     122,153.21  CAD</v>
          </cell>
          <cell r="O96" t="str">
            <v xml:space="preserve">      95,016.89  USD</v>
          </cell>
          <cell r="R96" t="str">
            <v xml:space="preserve">     140,765.34  CAD</v>
          </cell>
          <cell r="S96" t="str">
            <v xml:space="preserve">     109,494.33  USD</v>
          </cell>
        </row>
        <row r="97">
          <cell r="C97" t="str">
            <v xml:space="preserve">     Royalties</v>
          </cell>
        </row>
        <row r="98">
          <cell r="C98" t="str">
            <v>Total Duty &amp; Other</v>
          </cell>
          <cell r="J98" t="str">
            <v xml:space="preserve">     122,153.21  CAD</v>
          </cell>
          <cell r="O98" t="str">
            <v xml:space="preserve">      95,016.89  USD</v>
          </cell>
          <cell r="R98" t="str">
            <v xml:space="preserve">     140,765.34  CAD</v>
          </cell>
          <cell r="S98" t="str">
            <v xml:space="preserve">     109,494.33  USD</v>
          </cell>
        </row>
        <row r="99">
          <cell r="C99" t="str">
            <v>Std Direct Costs</v>
          </cell>
          <cell r="O99" t="str">
            <v xml:space="preserve">  15,902,464.72  USD</v>
          </cell>
          <cell r="S99" t="str">
            <v xml:space="preserve"> 199,406,869.49  USD</v>
          </cell>
        </row>
        <row r="100">
          <cell r="C100" t="str">
            <v>Prom Dir Cost</v>
          </cell>
          <cell r="O100" t="str">
            <v xml:space="preserve">   1,708,710.14  USD</v>
          </cell>
          <cell r="S100" t="str">
            <v xml:space="preserve">  14,806,838.54  USD</v>
          </cell>
        </row>
        <row r="101">
          <cell r="C101" t="str">
            <v>Overhead Transferred In</v>
          </cell>
        </row>
        <row r="103">
          <cell r="C103" t="str">
            <v xml:space="preserve">   Market Cost of Sales</v>
          </cell>
          <cell r="O103" t="str">
            <v xml:space="preserve">  18,126,027.93  USD</v>
          </cell>
          <cell r="S103" t="str">
            <v xml:space="preserve"> 219,885,848.19  USD</v>
          </cell>
        </row>
        <row r="105">
          <cell r="C105" t="str">
            <v>FRS Profit Contribution</v>
          </cell>
          <cell r="O105" t="str">
            <v xml:space="preserve"> 115,176,750.27  USD</v>
          </cell>
          <cell r="S105" t="str">
            <v>1438,583,824.29  USD</v>
          </cell>
        </row>
        <row r="107">
          <cell r="C107" t="str">
            <v>SPC</v>
          </cell>
          <cell r="O107" t="str">
            <v xml:space="preserve"> 111,922,245.14  USD</v>
          </cell>
          <cell r="S107" t="str">
            <v>1342,987,789.11  USD</v>
          </cell>
        </row>
        <row r="109">
          <cell r="C109" t="str">
            <v>Frt Reclass Other Expense</v>
          </cell>
          <cell r="O109" t="str">
            <v xml:space="preserve">    (419,836.18) USD</v>
          </cell>
          <cell r="S109" t="str">
            <v xml:space="preserve">  (5,562,645.83) USD</v>
          </cell>
        </row>
        <row r="111">
          <cell r="C111" t="str">
            <v>DIRECT COST VARIANCES:</v>
          </cell>
        </row>
        <row r="112">
          <cell r="C112" t="str">
            <v xml:space="preserve">     Purchase Price Variance</v>
          </cell>
          <cell r="J112" t="str">
            <v xml:space="preserve">     927,218.82  CAD</v>
          </cell>
          <cell r="O112" t="str">
            <v xml:space="preserve">     721,237.16  USD</v>
          </cell>
          <cell r="S112" t="str">
            <v xml:space="preserve">     806,603.67  USD</v>
          </cell>
        </row>
        <row r="113">
          <cell r="C113" t="str">
            <v xml:space="preserve">     Purchase Price Variance Out Freight</v>
          </cell>
        </row>
        <row r="114">
          <cell r="C114" t="str">
            <v>Total Purchase Price Variance</v>
          </cell>
          <cell r="J114" t="str">
            <v xml:space="preserve">     927,218.82  CAD</v>
          </cell>
          <cell r="O114" t="str">
            <v xml:space="preserve">     721,237.16  USD</v>
          </cell>
          <cell r="S114" t="str">
            <v xml:space="preserve">     806,603.67  USD</v>
          </cell>
        </row>
        <row r="115">
          <cell r="C115" t="str">
            <v>541290  Interco Sourcing DCV</v>
          </cell>
        </row>
        <row r="116">
          <cell r="C116" t="str">
            <v>541302  I/C Sourcin DCV Exch</v>
          </cell>
        </row>
        <row r="117">
          <cell r="C117" t="str">
            <v>Standard / Standard DCV</v>
          </cell>
        </row>
        <row r="118">
          <cell r="C118" t="str">
            <v>541261  PPV- Reval</v>
          </cell>
        </row>
        <row r="119">
          <cell r="C119" t="str">
            <v>Revaluation</v>
          </cell>
        </row>
        <row r="120">
          <cell r="C120" t="str">
            <v>541273  Obsol - Dmg Gd Rtl</v>
          </cell>
        </row>
        <row r="121">
          <cell r="C121" t="str">
            <v>541265  Inv Obsolescence DC</v>
          </cell>
        </row>
        <row r="122">
          <cell r="C122" t="str">
            <v>541274  Obsol - Prov for Obs</v>
          </cell>
          <cell r="O122" t="str">
            <v xml:space="preserve">   2,248,449.77  USD</v>
          </cell>
          <cell r="S122" t="str">
            <v xml:space="preserve">   3,156,372.94  USD</v>
          </cell>
        </row>
        <row r="123">
          <cell r="C123" t="str">
            <v>541283  Obsol - Cons Refunds</v>
          </cell>
        </row>
        <row r="124">
          <cell r="C124" t="str">
            <v>541284  Obsol - Rtn Sls Loss</v>
          </cell>
          <cell r="J124" t="str">
            <v xml:space="preserve">     110,949.10  USD</v>
          </cell>
          <cell r="O124" t="str">
            <v xml:space="preserve">     110,949.10  USD</v>
          </cell>
          <cell r="R124" t="str">
            <v xml:space="preserve">     998,359.99  USD</v>
          </cell>
          <cell r="S124" t="str">
            <v xml:space="preserve">     998,359.99  USD</v>
          </cell>
        </row>
        <row r="125">
          <cell r="C125" t="str">
            <v>541287  Obsol - Scrap Rtns</v>
          </cell>
        </row>
        <row r="126">
          <cell r="C126" t="str">
            <v>541288  Obsol - Refurb Rtn G</v>
          </cell>
        </row>
        <row r="127">
          <cell r="C127" t="str">
            <v>541289  Obsol - Frt on Rtns</v>
          </cell>
          <cell r="R127" t="str">
            <v xml:space="preserve">       9,895.71  USD</v>
          </cell>
          <cell r="S127" t="str">
            <v xml:space="preserve">       9,895.71  USD</v>
          </cell>
        </row>
        <row r="128">
          <cell r="C128" t="str">
            <v>541253  Obsol - Frt Rtn OffI</v>
          </cell>
        </row>
        <row r="129">
          <cell r="C129" t="str">
            <v>Obsolescence</v>
          </cell>
          <cell r="O129" t="str">
            <v xml:space="preserve">   2,359,398.87  USD</v>
          </cell>
          <cell r="S129" t="str">
            <v xml:space="preserve">   4,164,628.64  USD</v>
          </cell>
        </row>
        <row r="130">
          <cell r="C130" t="str">
            <v>619013 - 619199</v>
          </cell>
          <cell r="J130" t="str">
            <v xml:space="preserve">     232,316.82  USD</v>
          </cell>
          <cell r="O130" t="str">
            <v xml:space="preserve">     232,316.82  USD</v>
          </cell>
          <cell r="R130" t="str">
            <v xml:space="preserve">     429,588.45  USD</v>
          </cell>
          <cell r="S130" t="str">
            <v xml:space="preserve">     429,588.45  USD</v>
          </cell>
        </row>
        <row r="131">
          <cell r="C131" t="str">
            <v>541200 - 541252</v>
          </cell>
          <cell r="O131" t="str">
            <v xml:space="preserve">      84,073.70  USD</v>
          </cell>
          <cell r="S131" t="str">
            <v xml:space="preserve">      41,005.29  USD</v>
          </cell>
        </row>
        <row r="132">
          <cell r="C132" t="str">
            <v>541254 - 541259</v>
          </cell>
        </row>
        <row r="133">
          <cell r="C133" t="str">
            <v>541263 - 541264</v>
          </cell>
        </row>
        <row r="134">
          <cell r="C134" t="str">
            <v>541266 - 541272</v>
          </cell>
        </row>
        <row r="135">
          <cell r="C135" t="str">
            <v>541275 - 541282</v>
          </cell>
        </row>
        <row r="136">
          <cell r="C136" t="str">
            <v>541285 - 541286</v>
          </cell>
        </row>
        <row r="137">
          <cell r="C137" t="str">
            <v>541291 - 541301</v>
          </cell>
        </row>
        <row r="138">
          <cell r="C138" t="str">
            <v>541303 - 543099</v>
          </cell>
        </row>
        <row r="139">
          <cell r="C139" t="str">
            <v>Other DCV</v>
          </cell>
          <cell r="O139" t="str">
            <v xml:space="preserve">     316,390.52  USD</v>
          </cell>
          <cell r="S139" t="str">
            <v xml:space="preserve">     470,593.74  USD</v>
          </cell>
        </row>
        <row r="141">
          <cell r="C141" t="str">
            <v xml:space="preserve">   Total Direct Cost Variance</v>
          </cell>
          <cell r="O141" t="str">
            <v xml:space="preserve">   3,397,026.55  USD</v>
          </cell>
          <cell r="S141" t="str">
            <v xml:space="preserve">   5,441,826.05  USD</v>
          </cell>
        </row>
        <row r="145">
          <cell r="C145" t="str">
            <v>Total Cost of Sales</v>
          </cell>
          <cell r="O145" t="str">
            <v xml:space="preserve">  21,103,218.30  USD</v>
          </cell>
          <cell r="S145" t="str">
            <v xml:space="preserve"> 219,765,028.41  USD</v>
          </cell>
        </row>
        <row r="147">
          <cell r="C147" t="str">
            <v>Gross Profit</v>
          </cell>
          <cell r="O147" t="str">
            <v xml:space="preserve"> 108,945,054.77  USD</v>
          </cell>
          <cell r="S147" t="str">
            <v>1343,108,608.89  USD</v>
          </cell>
        </row>
        <row r="149">
          <cell r="C149" t="str">
            <v>ADVERTISING:</v>
          </cell>
        </row>
        <row r="150">
          <cell r="C150" t="str">
            <v>500000 - 999999</v>
          </cell>
          <cell r="O150" t="str">
            <v xml:space="preserve">   8,980,729.71  USD</v>
          </cell>
          <cell r="S150" t="str">
            <v xml:space="preserve"> 132,214,886.27  USD</v>
          </cell>
        </row>
        <row r="151">
          <cell r="C151" t="str">
            <v>Advertising Media</v>
          </cell>
          <cell r="O151" t="str">
            <v xml:space="preserve">   8,980,729.71  USD</v>
          </cell>
          <cell r="S151" t="str">
            <v xml:space="preserve"> 132,214,886.27  USD</v>
          </cell>
        </row>
        <row r="152">
          <cell r="C152" t="str">
            <v>500000 - 999999</v>
          </cell>
          <cell r="O152" t="str">
            <v xml:space="preserve">     (69,119.99) USD</v>
          </cell>
          <cell r="S152" t="str">
            <v xml:space="preserve">      59,162.77  USD</v>
          </cell>
        </row>
        <row r="153">
          <cell r="C153" t="str">
            <v>Advertising Production</v>
          </cell>
          <cell r="O153" t="str">
            <v xml:space="preserve">     (69,119.99) USD</v>
          </cell>
          <cell r="S153" t="str">
            <v xml:space="preserve">      59,162.77  USD</v>
          </cell>
        </row>
        <row r="154">
          <cell r="C154" t="str">
            <v>500000 - 999999</v>
          </cell>
        </row>
        <row r="155">
          <cell r="C155" t="str">
            <v>Advertising Provision</v>
          </cell>
        </row>
        <row r="156">
          <cell r="C156" t="str">
            <v>500000 - 999999</v>
          </cell>
          <cell r="O156" t="str">
            <v xml:space="preserve">     687,429.71  USD</v>
          </cell>
          <cell r="S156" t="str">
            <v xml:space="preserve">   2,753,386.20  USD</v>
          </cell>
        </row>
        <row r="157">
          <cell r="C157" t="str">
            <v>Advertising Sampling</v>
          </cell>
          <cell r="O157" t="str">
            <v xml:space="preserve">     687,429.71  USD</v>
          </cell>
          <cell r="S157" t="str">
            <v xml:space="preserve">   2,753,386.20  USD</v>
          </cell>
        </row>
        <row r="158">
          <cell r="C158" t="str">
            <v>500000 - 999999</v>
          </cell>
          <cell r="O158" t="str">
            <v xml:space="preserve">   2,843,066.75  USD</v>
          </cell>
          <cell r="S158" t="str">
            <v xml:space="preserve">  21,317,636.33  USD</v>
          </cell>
        </row>
        <row r="159">
          <cell r="C159" t="str">
            <v>Advertising Other</v>
          </cell>
          <cell r="O159" t="str">
            <v xml:space="preserve">   2,843,066.75  USD</v>
          </cell>
          <cell r="S159" t="str">
            <v xml:space="preserve">  21,317,636.33  USD</v>
          </cell>
        </row>
        <row r="161">
          <cell r="C161" t="str">
            <v xml:space="preserve">   Total Advertising</v>
          </cell>
          <cell r="O161" t="str">
            <v xml:space="preserve">  12,442,106.18  USD</v>
          </cell>
          <cell r="S161" t="str">
            <v xml:space="preserve"> 156,345,071.57  USD</v>
          </cell>
        </row>
        <row r="164">
          <cell r="C164" t="str">
            <v>SALES PROMOTION:</v>
          </cell>
        </row>
        <row r="165">
          <cell r="C165" t="str">
            <v>565000 - 565005</v>
          </cell>
        </row>
        <row r="166">
          <cell r="C166" t="str">
            <v>565100 - 565105</v>
          </cell>
        </row>
        <row r="167">
          <cell r="C167" t="str">
            <v>565115  Sales Promo Cl Exc</v>
          </cell>
        </row>
        <row r="168">
          <cell r="C168" t="str">
            <v>565150  Acct Devl Fund Off I</v>
          </cell>
        </row>
        <row r="169">
          <cell r="C169" t="str">
            <v>565151  Mkt Devl Fund</v>
          </cell>
        </row>
        <row r="170">
          <cell r="C170" t="str">
            <v>565152  Mtg the Comp Fund Of</v>
          </cell>
        </row>
        <row r="171">
          <cell r="C171" t="str">
            <v>565250  Account Devel Fund</v>
          </cell>
        </row>
        <row r="172">
          <cell r="C172" t="str">
            <v>565252  Account Development</v>
          </cell>
        </row>
        <row r="173">
          <cell r="C173" t="str">
            <v>565253  Account Development</v>
          </cell>
        </row>
        <row r="174">
          <cell r="C174" t="str">
            <v>565254  Account Development</v>
          </cell>
        </row>
        <row r="175">
          <cell r="C175" t="str">
            <v>565270  Marketing Developmen</v>
          </cell>
        </row>
        <row r="176">
          <cell r="C176" t="str">
            <v>565272  Marketing Developmen</v>
          </cell>
        </row>
        <row r="177">
          <cell r="C177" t="str">
            <v>565273  Market Development F</v>
          </cell>
        </row>
        <row r="178">
          <cell r="C178" t="str">
            <v>565274  Market Development F</v>
          </cell>
        </row>
        <row r="179">
          <cell r="C179" t="str">
            <v>565276  Bus Dev Fund-Duracel</v>
          </cell>
        </row>
        <row r="180">
          <cell r="C180" t="str">
            <v>565290  Promotional Allowanc</v>
          </cell>
        </row>
        <row r="181">
          <cell r="C181" t="str">
            <v>565292  Promotional Allowanc</v>
          </cell>
        </row>
        <row r="182">
          <cell r="C182" t="str">
            <v>565293  Promotional Allowanc</v>
          </cell>
        </row>
        <row r="183">
          <cell r="C183" t="str">
            <v>565294  Promotional Allowanc</v>
          </cell>
        </row>
        <row r="184">
          <cell r="C184" t="str">
            <v>565310  Price Allowance Groo</v>
          </cell>
        </row>
        <row r="185">
          <cell r="C185" t="str">
            <v>565312  Price Allowance Stat</v>
          </cell>
        </row>
        <row r="186">
          <cell r="C186" t="str">
            <v>565313  Price Allowance Oral</v>
          </cell>
        </row>
        <row r="187">
          <cell r="C187" t="str">
            <v>565314  Price Allowance Brau</v>
          </cell>
        </row>
        <row r="188">
          <cell r="C188" t="str">
            <v>565330  Display Allowance Gr</v>
          </cell>
        </row>
        <row r="189">
          <cell r="C189" t="str">
            <v>565332  Display Allowance St</v>
          </cell>
        </row>
        <row r="190">
          <cell r="C190" t="str">
            <v>565333  Display Allowance Or</v>
          </cell>
        </row>
        <row r="191">
          <cell r="C191" t="str">
            <v>565334  Display Allowance Br</v>
          </cell>
        </row>
        <row r="192">
          <cell r="C192" t="str">
            <v>565350  Catalog Allowance Gr</v>
          </cell>
        </row>
        <row r="193">
          <cell r="C193" t="str">
            <v>565352  Catalog Allowance St</v>
          </cell>
        </row>
        <row r="194">
          <cell r="C194" t="str">
            <v>565353  Catalog Allowance Or</v>
          </cell>
        </row>
        <row r="195">
          <cell r="C195" t="str">
            <v>565354  Catalog Allowance Br</v>
          </cell>
        </row>
        <row r="196">
          <cell r="C196" t="str">
            <v>565370  Other Allowance</v>
          </cell>
        </row>
        <row r="197">
          <cell r="C197" t="str">
            <v>565480  Trade Rebates</v>
          </cell>
        </row>
        <row r="198">
          <cell r="C198" t="str">
            <v>565530  Meeting the Competit</v>
          </cell>
        </row>
        <row r="199">
          <cell r="C199" t="str">
            <v>565540  Trade Relations Mult</v>
          </cell>
        </row>
        <row r="200">
          <cell r="C200" t="str">
            <v>565541  Regional Marketing</v>
          </cell>
        </row>
        <row r="201">
          <cell r="C201" t="str">
            <v>565570  Market Launch Fund</v>
          </cell>
        </row>
        <row r="202">
          <cell r="C202" t="str">
            <v xml:space="preserve">     All Other</v>
          </cell>
        </row>
        <row r="203">
          <cell r="C203" t="str">
            <v>Total Payments &amp; Incentives</v>
          </cell>
        </row>
        <row r="204">
          <cell r="C204" t="str">
            <v>565840  Freight on permanent</v>
          </cell>
          <cell r="O204" t="str">
            <v xml:space="preserve">     277,045.32  USD</v>
          </cell>
          <cell r="S204" t="str">
            <v xml:space="preserve">     502,087.39  USD</v>
          </cell>
        </row>
        <row r="205">
          <cell r="C205" t="str">
            <v>565200  Demonstrators</v>
          </cell>
        </row>
        <row r="206">
          <cell r="C206" t="str">
            <v>565410  Promotional Samples</v>
          </cell>
          <cell r="O206" t="str">
            <v xml:space="preserve">      12,315.08  USD</v>
          </cell>
          <cell r="S206" t="str">
            <v xml:space="preserve">     115,254.00  USD</v>
          </cell>
        </row>
        <row r="207">
          <cell r="C207" t="str">
            <v>565412  Promotional Samples</v>
          </cell>
        </row>
        <row r="208">
          <cell r="C208" t="str">
            <v>565413  Promotional Samples</v>
          </cell>
        </row>
        <row r="209">
          <cell r="C209" t="str">
            <v>565414  Promotional Samples</v>
          </cell>
        </row>
        <row r="210">
          <cell r="C210" t="str">
            <v>565430  Promotional Material</v>
          </cell>
          <cell r="O210" t="str">
            <v xml:space="preserve">     177,742.37  USD</v>
          </cell>
          <cell r="S210" t="str">
            <v xml:space="preserve">     810,166.43  USD</v>
          </cell>
        </row>
        <row r="211">
          <cell r="C211" t="str">
            <v>565432  Promotional Material</v>
          </cell>
        </row>
        <row r="212">
          <cell r="C212" t="str">
            <v>565433  Promotional Material</v>
          </cell>
        </row>
        <row r="213">
          <cell r="C213" t="str">
            <v>565434  Promotional Material</v>
          </cell>
        </row>
        <row r="214">
          <cell r="C214" t="str">
            <v>565437  Sales Meeting Matls</v>
          </cell>
          <cell r="R214" t="str">
            <v xml:space="preserve">       2,569.69  USD</v>
          </cell>
          <cell r="S214" t="str">
            <v xml:space="preserve">       2,569.69  USD</v>
          </cell>
        </row>
        <row r="215">
          <cell r="C215" t="str">
            <v>565470  Displays Grooming/PC</v>
          </cell>
          <cell r="J215" t="str">
            <v xml:space="preserve">       9,040.00  USD</v>
          </cell>
          <cell r="O215" t="str">
            <v xml:space="preserve">       9,040.00  USD</v>
          </cell>
          <cell r="R215" t="str">
            <v xml:space="preserve">      29,100.80  USD</v>
          </cell>
          <cell r="S215" t="str">
            <v xml:space="preserve">      29,100.80  USD</v>
          </cell>
        </row>
        <row r="216">
          <cell r="C216" t="str">
            <v>565472  Displays Stationery</v>
          </cell>
        </row>
        <row r="217">
          <cell r="C217" t="str">
            <v>565473  Displays Oral B</v>
          </cell>
        </row>
        <row r="218">
          <cell r="C218" t="str">
            <v>565474  Displays Braun</v>
          </cell>
        </row>
        <row r="219">
          <cell r="C219" t="str">
            <v>565476  Displays Rev/Cost</v>
          </cell>
        </row>
        <row r="220">
          <cell r="C220" t="str">
            <v>565560  Promotional Distribu</v>
          </cell>
          <cell r="O220" t="str">
            <v xml:space="preserve">      70,356.30  USD</v>
          </cell>
          <cell r="S220" t="str">
            <v xml:space="preserve">     270,124.22  USD</v>
          </cell>
        </row>
        <row r="221">
          <cell r="C221" t="str">
            <v>565800  Selling Aids/Selling</v>
          </cell>
          <cell r="O221" t="str">
            <v xml:space="preserve">      13,299.87  USD</v>
          </cell>
          <cell r="S221" t="str">
            <v xml:space="preserve">     110,638.16  USD</v>
          </cell>
        </row>
        <row r="222">
          <cell r="C222" t="str">
            <v>565810  Point of Purchase &amp;</v>
          </cell>
          <cell r="J222" t="str">
            <v xml:space="preserve">      88,348.40  USD</v>
          </cell>
          <cell r="O222" t="str">
            <v xml:space="preserve">      88,348.40  USD</v>
          </cell>
          <cell r="R222" t="str">
            <v xml:space="preserve">     275,907.50  USD</v>
          </cell>
          <cell r="S222" t="str">
            <v xml:space="preserve">     275,907.50  USD</v>
          </cell>
        </row>
        <row r="223">
          <cell r="C223" t="str">
            <v>565811  Corrugated Temp Disp</v>
          </cell>
          <cell r="J223" t="str">
            <v xml:space="preserve">       8,893.22  USD</v>
          </cell>
          <cell r="O223" t="str">
            <v xml:space="preserve">       8,893.22  USD</v>
          </cell>
          <cell r="R223" t="str">
            <v xml:space="preserve">       9,984.82  USD</v>
          </cell>
          <cell r="S223" t="str">
            <v xml:space="preserve">       9,984.82  USD</v>
          </cell>
        </row>
        <row r="224">
          <cell r="C224" t="str">
            <v>565813  Point of Purch Art D</v>
          </cell>
          <cell r="J224" t="str">
            <v xml:space="preserve">     227,640.32  USD</v>
          </cell>
          <cell r="O224" t="str">
            <v xml:space="preserve">     227,640.32  USD</v>
          </cell>
          <cell r="S224" t="str">
            <v xml:space="preserve">     645,167.31  USD</v>
          </cell>
        </row>
        <row r="225">
          <cell r="C225" t="str">
            <v>565814  Point of Purch Prod</v>
          </cell>
          <cell r="J225" t="str">
            <v xml:space="preserve">      99,537.94  USD</v>
          </cell>
          <cell r="O225" t="str">
            <v xml:space="preserve">      99,537.94  USD</v>
          </cell>
          <cell r="S225" t="str">
            <v xml:space="preserve">   1,908,159.49  USD</v>
          </cell>
        </row>
        <row r="226">
          <cell r="C226" t="str">
            <v>565830  Std. Perm Display</v>
          </cell>
          <cell r="J226" t="str">
            <v xml:space="preserve">       2,709.93  USD</v>
          </cell>
          <cell r="O226" t="str">
            <v xml:space="preserve">       2,709.93  USD</v>
          </cell>
          <cell r="S226" t="str">
            <v xml:space="preserve">       3,990.19  USD</v>
          </cell>
        </row>
        <row r="227">
          <cell r="C227" t="str">
            <v>565831  Cust. Perm Disp-Inst</v>
          </cell>
          <cell r="R227" t="str">
            <v xml:space="preserve">       2,941.26  USD</v>
          </cell>
          <cell r="S227" t="str">
            <v xml:space="preserve">       2,941.26  USD</v>
          </cell>
        </row>
        <row r="228">
          <cell r="C228" t="str">
            <v>565832  Cust. Perm. Disp-Sh</v>
          </cell>
          <cell r="R228" t="str">
            <v xml:space="preserve">       1,199.14  USD</v>
          </cell>
          <cell r="S228" t="str">
            <v xml:space="preserve">       1,199.14  USD</v>
          </cell>
        </row>
        <row r="229">
          <cell r="C229" t="str">
            <v>565833  Ann.Coop. Displays</v>
          </cell>
        </row>
        <row r="230">
          <cell r="C230" t="str">
            <v>565834  PAP Program Displays</v>
          </cell>
        </row>
        <row r="231">
          <cell r="C231" t="str">
            <v>565839  Packaging materials</v>
          </cell>
        </row>
        <row r="232">
          <cell r="C232" t="str">
            <v>565854  Cust Perm Display</v>
          </cell>
          <cell r="O232" t="str">
            <v xml:space="preserve">   1,542,803.40  USD</v>
          </cell>
          <cell r="S232" t="str">
            <v xml:space="preserve">   4,392,442.26  USD</v>
          </cell>
        </row>
        <row r="233">
          <cell r="C233" t="str">
            <v>565860  Perm Display Printin</v>
          </cell>
          <cell r="O233" t="str">
            <v xml:space="preserve">      12,703.73  USD</v>
          </cell>
          <cell r="S233" t="str">
            <v xml:space="preserve">      77,186.71  USD</v>
          </cell>
        </row>
        <row r="234">
          <cell r="C234" t="str">
            <v>565861  Perm Display - Wareh</v>
          </cell>
          <cell r="J234" t="str">
            <v xml:space="preserve">      71,776.61  USD</v>
          </cell>
          <cell r="O234" t="str">
            <v xml:space="preserve">      71,776.61  USD</v>
          </cell>
          <cell r="S234" t="str">
            <v xml:space="preserve">     148,884.85  USD</v>
          </cell>
        </row>
        <row r="235">
          <cell r="C235" t="str">
            <v>565910  Outside Creative-Pro</v>
          </cell>
        </row>
        <row r="236">
          <cell r="C236" t="str">
            <v>565911  Outside Creative-Pro</v>
          </cell>
          <cell r="J236" t="str">
            <v xml:space="preserve">      46,257.33  USD</v>
          </cell>
          <cell r="O236" t="str">
            <v xml:space="preserve">      46,257.33  USD</v>
          </cell>
          <cell r="S236" t="str">
            <v xml:space="preserve">      67,202.34  USD</v>
          </cell>
        </row>
        <row r="237">
          <cell r="C237" t="str">
            <v xml:space="preserve">     Permanent Displays &amp; Materials</v>
          </cell>
          <cell r="O237" t="str">
            <v xml:space="preserve">   2,660,469.82  USD</v>
          </cell>
          <cell r="S237" t="str">
            <v xml:space="preserve">   9,373,006.56  USD</v>
          </cell>
        </row>
        <row r="238">
          <cell r="C238" t="str">
            <v>565400  Excess Cost</v>
          </cell>
          <cell r="O238" t="str">
            <v xml:space="preserve">   2,529,130.97  USD</v>
          </cell>
          <cell r="S238" t="str">
            <v xml:space="preserve">  23,416,401.59  USD</v>
          </cell>
        </row>
        <row r="239">
          <cell r="C239" t="str">
            <v>565401  Exc-cost display-mat</v>
          </cell>
        </row>
        <row r="240">
          <cell r="C240" t="str">
            <v>565403  Excess-cost material</v>
          </cell>
          <cell r="J240" t="str">
            <v xml:space="preserve">       1,175.48  CAD</v>
          </cell>
          <cell r="O240" t="str">
            <v xml:space="preserve">         914.35  USD</v>
          </cell>
          <cell r="R240" t="str">
            <v xml:space="preserve">      13,619.99  CAD</v>
          </cell>
          <cell r="S240" t="str">
            <v xml:space="preserve">      10,594.32  USD</v>
          </cell>
        </row>
        <row r="241">
          <cell r="C241" t="str">
            <v>565405  Excess Cost-consum</v>
          </cell>
        </row>
        <row r="242">
          <cell r="C242" t="str">
            <v>565407  Excess Cost Obsol</v>
          </cell>
          <cell r="J242" t="str">
            <v xml:space="preserve">     (36,833.39) CAD</v>
          </cell>
          <cell r="O242" t="str">
            <v xml:space="preserve">     (28,650.85) USD</v>
          </cell>
          <cell r="R242" t="str">
            <v xml:space="preserve">      11,794.88  CAD</v>
          </cell>
          <cell r="S242" t="str">
            <v xml:space="preserve">       9,174.65  USD</v>
          </cell>
        </row>
        <row r="243">
          <cell r="C243" t="str">
            <v>565408  Excess Costs-PPD</v>
          </cell>
        </row>
        <row r="244">
          <cell r="C244" t="str">
            <v>565500  Package Design</v>
          </cell>
          <cell r="O244" t="str">
            <v xml:space="preserve">      29,273.96  USD</v>
          </cell>
          <cell r="S244" t="str">
            <v xml:space="preserve">     244,122.87  USD</v>
          </cell>
        </row>
        <row r="245">
          <cell r="C245" t="str">
            <v>565550  Premiums</v>
          </cell>
          <cell r="R245" t="str">
            <v xml:space="preserve">       2,149.42  CAD</v>
          </cell>
          <cell r="S245" t="str">
            <v xml:space="preserve">       1,671.93  USD</v>
          </cell>
        </row>
        <row r="246">
          <cell r="C246" t="str">
            <v>565835  Repacking</v>
          </cell>
          <cell r="R246" t="str">
            <v xml:space="preserve">       2,267.98  CAD</v>
          </cell>
          <cell r="S246" t="str">
            <v xml:space="preserve">       1,764.15  USD</v>
          </cell>
        </row>
        <row r="247">
          <cell r="C247" t="str">
            <v>565836  Promotional packing</v>
          </cell>
          <cell r="J247" t="str">
            <v xml:space="preserve">      17,932.63  CAD</v>
          </cell>
          <cell r="O247" t="str">
            <v xml:space="preserve">      13,948.90  USD</v>
          </cell>
          <cell r="R247" t="str">
            <v xml:space="preserve">      44,613.56  CAD</v>
          </cell>
          <cell r="S247" t="str">
            <v xml:space="preserve">      34,702.68  USD</v>
          </cell>
        </row>
        <row r="248">
          <cell r="C248" t="str">
            <v xml:space="preserve">     Promotional Packaging/Excess Cost</v>
          </cell>
          <cell r="O248" t="str">
            <v xml:space="preserve">   2,544,617.33  USD</v>
          </cell>
          <cell r="S248" t="str">
            <v xml:space="preserve">  23,718,432.19  USD</v>
          </cell>
        </row>
        <row r="249">
          <cell r="C249" t="str">
            <v>565450  Salesmen's Contests</v>
          </cell>
        </row>
        <row r="250">
          <cell r="C250" t="str">
            <v>565452  Salesmen's Contests</v>
          </cell>
        </row>
        <row r="251">
          <cell r="C251" t="str">
            <v>565453  Salemen's Contests O</v>
          </cell>
        </row>
        <row r="252">
          <cell r="C252" t="str">
            <v>565454  Salemen's Contests B</v>
          </cell>
        </row>
        <row r="253">
          <cell r="C253" t="str">
            <v>565900  Sales Promotion-Othe</v>
          </cell>
          <cell r="R253" t="str">
            <v xml:space="preserve">      45,246.43  USD</v>
          </cell>
          <cell r="S253" t="str">
            <v xml:space="preserve">      45,246.43  USD</v>
          </cell>
        </row>
        <row r="254">
          <cell r="C254" t="str">
            <v xml:space="preserve">     All Other (Non-Trade Payment Rel)</v>
          </cell>
          <cell r="R254" t="str">
            <v xml:space="preserve">      45,246.43  USD</v>
          </cell>
          <cell r="S254" t="str">
            <v xml:space="preserve">      45,246.43  USD</v>
          </cell>
        </row>
        <row r="255">
          <cell r="C255" t="str">
            <v>Total Packaging &amp; Materials</v>
          </cell>
          <cell r="O255" t="str">
            <v xml:space="preserve">   5,205,087.15  USD</v>
          </cell>
          <cell r="S255" t="str">
            <v xml:space="preserve">  33,136,685.18  USD</v>
          </cell>
        </row>
        <row r="257">
          <cell r="C257" t="str">
            <v xml:space="preserve">   Total Sales Promotion</v>
          </cell>
          <cell r="O257" t="str">
            <v xml:space="preserve">   5,205,087.15  USD</v>
          </cell>
          <cell r="S257" t="str">
            <v xml:space="preserve">  33,136,685.18  USD</v>
          </cell>
        </row>
        <row r="259">
          <cell r="C259" t="str">
            <v>Marketing Contribution</v>
          </cell>
          <cell r="O259" t="str">
            <v xml:space="preserve">  91,297,861.44  USD</v>
          </cell>
          <cell r="S259" t="str">
            <v>1153,626,852.14  USD</v>
          </cell>
        </row>
        <row r="262">
          <cell r="C262" t="str">
            <v>OPERATING EXPENSES:</v>
          </cell>
        </row>
        <row r="263">
          <cell r="C263" t="str">
            <v>500000 - 999999</v>
          </cell>
        </row>
        <row r="264">
          <cell r="C264" t="str">
            <v>Selling</v>
          </cell>
        </row>
        <row r="265">
          <cell r="C265" t="str">
            <v>MARKETING MANAGEMENT:</v>
          </cell>
        </row>
        <row r="266">
          <cell r="C266" t="str">
            <v xml:space="preserve">     Marketing Management</v>
          </cell>
        </row>
        <row r="267">
          <cell r="C267" t="str">
            <v xml:space="preserve">     Guarantee</v>
          </cell>
        </row>
        <row r="268">
          <cell r="C268" t="str">
            <v>Total Marketing Management</v>
          </cell>
        </row>
        <row r="269">
          <cell r="C269" t="str">
            <v>Market Research</v>
          </cell>
        </row>
        <row r="270">
          <cell r="C270" t="str">
            <v>General Administration</v>
          </cell>
        </row>
        <row r="271">
          <cell r="C271" t="str">
            <v>Period Distribution Expense</v>
          </cell>
          <cell r="O271" t="str">
            <v xml:space="preserve">          (0.01) USD</v>
          </cell>
          <cell r="S271" t="str">
            <v xml:space="preserve">          (0.09) USD</v>
          </cell>
        </row>
        <row r="272">
          <cell r="C272" t="str">
            <v>Other Operating Items</v>
          </cell>
        </row>
        <row r="273">
          <cell r="C273" t="str">
            <v>Gillette Share Non-Cons Subs</v>
          </cell>
        </row>
        <row r="274">
          <cell r="C274" t="str">
            <v>Gross Factory PME</v>
          </cell>
        </row>
        <row r="275">
          <cell r="C275" t="str">
            <v>Gross Administrative PME</v>
          </cell>
        </row>
        <row r="276">
          <cell r="C276" t="str">
            <v>Overhead transferred Out</v>
          </cell>
        </row>
        <row r="277">
          <cell r="C277" t="str">
            <v>Overhead in Inventory Change</v>
          </cell>
        </row>
        <row r="278">
          <cell r="C278" t="str">
            <v>Customer Service</v>
          </cell>
        </row>
        <row r="279">
          <cell r="C279" t="str">
            <v>Freight</v>
          </cell>
          <cell r="O279" t="str">
            <v xml:space="preserve">     419,836.18  USD</v>
          </cell>
          <cell r="S279" t="str">
            <v xml:space="preserve">   5,562,645.83  USD</v>
          </cell>
        </row>
        <row r="280">
          <cell r="C280" t="str">
            <v>Research &amp; Development</v>
          </cell>
        </row>
        <row r="282">
          <cell r="C282" t="str">
            <v>Market PFO (Corporate Basis)</v>
          </cell>
          <cell r="O282" t="str">
            <v xml:space="preserve">  90,878,025.27  USD</v>
          </cell>
          <cell r="S282" t="str">
            <v>1148,064,206.40  USD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 "/>
      <sheetName val="SM adj-crd"/>
      <sheetName val="AR Transfers Exception"/>
      <sheetName val="Applied Disbursements"/>
      <sheetName val="Jan netting"/>
      <sheetName val=" Late Payment Fees"/>
      <sheetName val=" Late Fee Credits"/>
      <sheetName val=" Late Filing Fee"/>
      <sheetName val="Invoice Exception Jan"/>
      <sheetName val="monthly Collection Summary  "/>
      <sheetName val="Billing Exception Jan"/>
      <sheetName val="Aged AR"/>
      <sheetName val="Collection Summary "/>
      <sheetName val="Cumulative Billing Summary"/>
      <sheetName val="1-Close proc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Braun"/>
      <sheetName val="Checklist"/>
      <sheetName val="130 GCONA"/>
      <sheetName val="130 1CANADA"/>
      <sheetName val="130 1OUSPROF"/>
      <sheetName val="130 1OCANADA"/>
      <sheetName val="130 1THERMO"/>
      <sheetName val="130 1NAMERHQ"/>
      <sheetName val="130 1NAMTOT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D"/>
      <sheetName val="Checklist"/>
      <sheetName val="130 USTOT"/>
      <sheetName val="130 CANADA"/>
      <sheetName val="130 NAMERHQ"/>
      <sheetName val="Thermoscan For Joe Dooley"/>
      <sheetName val="sourceThermoscan"/>
      <sheetName val="Sheet1"/>
      <sheetName val="sourceThermoscan ($)"/>
      <sheetName val="Main Messages"/>
      <sheetName val="Main Messages Continued"/>
      <sheetName val="Summary of Results"/>
      <sheetName val="FRS"/>
      <sheetName val="Shavers Units "/>
      <sheetName val="Shavers FRS$"/>
      <sheetName val="PFO Bridge"/>
      <sheetName val="Volume Mix_QTD"/>
      <sheetName val="Volume Mix_YTD"/>
      <sheetName val="Braun_FRSC_YTD"/>
      <sheetName val="Braun_FRS_YTD"/>
      <sheetName val="Promotional Spending YTD"/>
      <sheetName val="Media Spending"/>
      <sheetName val="Composite P&amp;L Q2 and TY"/>
      <sheetName val="Composite P&amp;L"/>
      <sheetName val="Risks &amp; Opp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M"/>
      <sheetName val="Checklist"/>
      <sheetName val="130 GCONA"/>
      <sheetName val="130 1CANADA"/>
      <sheetName val="130 1OUSPROF"/>
      <sheetName val="130 1OCANADA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sTableOCP"/>
      <sheetName val="Checklist"/>
      <sheetName val="130 GCONA"/>
      <sheetName val="130 1CANADA"/>
      <sheetName val="130 1OUSPROF"/>
      <sheetName val="130 1OCANADA"/>
      <sheetName val="130 NAMERHQ"/>
    </sheetNames>
    <sheetDataSet>
      <sheetData sheetId="0" refreshError="1">
        <row r="4">
          <cell r="C4" t="str">
            <v>Apr 2000</v>
          </cell>
          <cell r="D4">
            <v>36646</v>
          </cell>
        </row>
        <row r="5">
          <cell r="C5" t="str">
            <v>Apr 2001</v>
          </cell>
          <cell r="D5">
            <v>37011</v>
          </cell>
        </row>
        <row r="6">
          <cell r="C6" t="str">
            <v>Apr 2002</v>
          </cell>
          <cell r="D6">
            <v>37376</v>
          </cell>
        </row>
        <row r="7">
          <cell r="C7" t="str">
            <v>Aug 2000</v>
          </cell>
          <cell r="D7">
            <v>36769</v>
          </cell>
        </row>
        <row r="8">
          <cell r="C8" t="str">
            <v>Aug 2001</v>
          </cell>
          <cell r="D8">
            <v>37134</v>
          </cell>
        </row>
        <row r="9">
          <cell r="C9" t="str">
            <v>Aug 2002</v>
          </cell>
          <cell r="D9">
            <v>37499</v>
          </cell>
        </row>
        <row r="10">
          <cell r="C10" t="str">
            <v>Dec 2000</v>
          </cell>
          <cell r="D10">
            <v>36891</v>
          </cell>
        </row>
        <row r="11">
          <cell r="C11" t="str">
            <v>Dec 2001</v>
          </cell>
          <cell r="D11">
            <v>37256</v>
          </cell>
        </row>
        <row r="12">
          <cell r="C12" t="str">
            <v>Dec 2002</v>
          </cell>
          <cell r="D12">
            <v>37621</v>
          </cell>
        </row>
        <row r="13">
          <cell r="C13" t="str">
            <v>Feb 2000</v>
          </cell>
          <cell r="D13">
            <v>36584</v>
          </cell>
        </row>
        <row r="14">
          <cell r="C14" t="str">
            <v>Feb 2001</v>
          </cell>
          <cell r="D14">
            <v>36950</v>
          </cell>
        </row>
        <row r="15">
          <cell r="C15" t="str">
            <v>Feb 2002</v>
          </cell>
          <cell r="D15">
            <v>37315</v>
          </cell>
        </row>
        <row r="16">
          <cell r="C16" t="str">
            <v>Jan 2000</v>
          </cell>
          <cell r="D16">
            <v>36556</v>
          </cell>
        </row>
        <row r="17">
          <cell r="C17" t="str">
            <v>Jan 2001</v>
          </cell>
          <cell r="D17">
            <v>36922</v>
          </cell>
        </row>
        <row r="18">
          <cell r="C18" t="str">
            <v>Jan 2002</v>
          </cell>
          <cell r="D18">
            <v>37287</v>
          </cell>
        </row>
        <row r="19">
          <cell r="C19" t="str">
            <v>Jul 2000</v>
          </cell>
          <cell r="D19">
            <v>36738</v>
          </cell>
        </row>
        <row r="20">
          <cell r="C20" t="str">
            <v>Jul 2001</v>
          </cell>
          <cell r="D20">
            <v>37103</v>
          </cell>
        </row>
        <row r="21">
          <cell r="C21" t="str">
            <v>Jul 2002</v>
          </cell>
          <cell r="D21">
            <v>37468</v>
          </cell>
        </row>
        <row r="22">
          <cell r="C22" t="str">
            <v>Jun 2000</v>
          </cell>
          <cell r="D22">
            <v>36707</v>
          </cell>
        </row>
        <row r="23">
          <cell r="C23" t="str">
            <v>Jun 2001</v>
          </cell>
          <cell r="D23">
            <v>37072</v>
          </cell>
        </row>
        <row r="24">
          <cell r="C24" t="str">
            <v>Jun 2002</v>
          </cell>
          <cell r="D24">
            <v>37437</v>
          </cell>
        </row>
        <row r="25">
          <cell r="C25" t="str">
            <v>Mar 2000</v>
          </cell>
          <cell r="D25">
            <v>36616</v>
          </cell>
        </row>
        <row r="26">
          <cell r="C26" t="str">
            <v>Mar 2001</v>
          </cell>
          <cell r="D26">
            <v>36981</v>
          </cell>
        </row>
        <row r="27">
          <cell r="C27" t="str">
            <v>Mar 2002</v>
          </cell>
          <cell r="D27">
            <v>37346</v>
          </cell>
        </row>
        <row r="28">
          <cell r="C28" t="str">
            <v>May 2000</v>
          </cell>
          <cell r="D28">
            <v>36677</v>
          </cell>
        </row>
        <row r="29">
          <cell r="C29" t="str">
            <v>May 2001</v>
          </cell>
          <cell r="D29">
            <v>37042</v>
          </cell>
        </row>
        <row r="30">
          <cell r="C30" t="str">
            <v>May 2002</v>
          </cell>
          <cell r="D30">
            <v>37407</v>
          </cell>
        </row>
        <row r="31">
          <cell r="C31" t="str">
            <v>Nov 2000</v>
          </cell>
          <cell r="D31">
            <v>36860</v>
          </cell>
        </row>
        <row r="32">
          <cell r="C32" t="str">
            <v>Nov 2001</v>
          </cell>
          <cell r="D32">
            <v>37225</v>
          </cell>
        </row>
        <row r="33">
          <cell r="C33" t="str">
            <v>Nov 2002</v>
          </cell>
          <cell r="D33">
            <v>37590</v>
          </cell>
        </row>
        <row r="34">
          <cell r="C34" t="str">
            <v>Oct 2000</v>
          </cell>
          <cell r="D34">
            <v>36830</v>
          </cell>
        </row>
        <row r="35">
          <cell r="C35" t="str">
            <v>Oct 2001</v>
          </cell>
          <cell r="D35">
            <v>37195</v>
          </cell>
        </row>
        <row r="36">
          <cell r="C36" t="str">
            <v>Oct 2002</v>
          </cell>
          <cell r="D36">
            <v>37560</v>
          </cell>
        </row>
        <row r="37">
          <cell r="C37" t="str">
            <v>Sep 2000</v>
          </cell>
          <cell r="D37">
            <v>36799</v>
          </cell>
        </row>
        <row r="38">
          <cell r="C38" t="str">
            <v>Sep 2001</v>
          </cell>
          <cell r="D38">
            <v>37164</v>
          </cell>
        </row>
        <row r="39">
          <cell r="C39" t="str">
            <v>Sep 2002</v>
          </cell>
          <cell r="D39">
            <v>37529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.1 Lead"/>
      <sheetName val="Links"/>
      <sheetName val="p.2 Property Rollforward"/>
      <sheetName val="p.3 Additions Testing"/>
      <sheetName val="p.4 Disposals Testing"/>
      <sheetName val="p.5 Software Devel. Testing"/>
      <sheetName val="p.6 Depreciation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_Monthly"/>
      <sheetName val="Budget"/>
      <sheetName val="Departmental"/>
      <sheetName val="YTD Deltas"/>
      <sheetName val="July Deltas"/>
    </sheetNames>
    <sheetDataSet>
      <sheetData sheetId="0"/>
      <sheetData sheetId="1"/>
      <sheetData sheetId="2" refreshError="1">
        <row r="9">
          <cell r="D9" t="str">
            <v>AccountName</v>
          </cell>
        </row>
      </sheetData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 Schedule "/>
      <sheetName val="Billing Check Sheet"/>
      <sheetName val="AR Schedule"/>
      <sheetName val="Jan Billing Summary"/>
      <sheetName val="SM Charges"/>
      <sheetName val="Contributors"/>
      <sheetName val="LIRE"/>
      <sheetName val="Deminimis"/>
      <sheetName val="SM adj-crd"/>
      <sheetName val="AR Transfers Exception"/>
      <sheetName val=" Late Payment Fees"/>
      <sheetName val=" Late Fee Credits"/>
      <sheetName val=" Late Filing Fee"/>
      <sheetName val="Applied Disbursements"/>
      <sheetName val="Jan netting"/>
      <sheetName val="Invoice Exception Jan"/>
      <sheetName val="Billing Exception Jan"/>
      <sheetName val="Aged AR"/>
      <sheetName val="1-Close proc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2">
          <cell r="A2" t="str">
            <v>HC</v>
          </cell>
          <cell r="B2">
            <v>298747223.72039974</v>
          </cell>
          <cell r="C2">
            <v>218292355.98209971</v>
          </cell>
          <cell r="D2">
            <v>23057669.622699998</v>
          </cell>
          <cell r="E2">
            <v>11160004.711700004</v>
          </cell>
          <cell r="F2">
            <v>3258303.5068999999</v>
          </cell>
          <cell r="G2">
            <v>5126567.7397999987</v>
          </cell>
          <cell r="H2">
            <v>4027754.659</v>
          </cell>
          <cell r="I2">
            <v>8054168.8806000017</v>
          </cell>
          <cell r="J2">
            <v>25770398.617600009</v>
          </cell>
        </row>
        <row r="3">
          <cell r="A3" t="str">
            <v>LI</v>
          </cell>
          <cell r="B3">
            <v>71029351.56859985</v>
          </cell>
          <cell r="C3">
            <v>51750514.828199863</v>
          </cell>
          <cell r="D3">
            <v>5201225.6768000005</v>
          </cell>
          <cell r="E3">
            <v>2665251.6078000003</v>
          </cell>
          <cell r="F3">
            <v>784778.60419999983</v>
          </cell>
          <cell r="G3">
            <v>1346357.1326000001</v>
          </cell>
          <cell r="H3">
            <v>1055181.3858</v>
          </cell>
          <cell r="I3">
            <v>2000356.0744</v>
          </cell>
          <cell r="J3">
            <v>6225686.258799999</v>
          </cell>
        </row>
        <row r="4">
          <cell r="A4" t="str">
            <v>RHC</v>
          </cell>
          <cell r="B4">
            <v>1819793.9617000001</v>
          </cell>
          <cell r="C4">
            <v>913077.03649999981</v>
          </cell>
          <cell r="D4">
            <v>262517.50359999994</v>
          </cell>
          <cell r="E4">
            <v>129116.86020000001</v>
          </cell>
          <cell r="F4">
            <v>37293.473100000003</v>
          </cell>
          <cell r="G4">
            <v>62623.223399999981</v>
          </cell>
          <cell r="H4">
            <v>50196.913200000003</v>
          </cell>
          <cell r="I4">
            <v>80832.968400000012</v>
          </cell>
          <cell r="J4">
            <v>284135.98330000014</v>
          </cell>
        </row>
        <row r="5">
          <cell r="A5" t="str">
            <v>SLC</v>
          </cell>
          <cell r="B5">
            <v>207029842.36509979</v>
          </cell>
          <cell r="C5">
            <v>146512260.73449981</v>
          </cell>
          <cell r="D5">
            <v>15861241.023800001</v>
          </cell>
          <cell r="E5">
            <v>8331443.7881000014</v>
          </cell>
          <cell r="F5">
            <v>2277966.8001999999</v>
          </cell>
          <cell r="G5">
            <v>4490979.9084999999</v>
          </cell>
          <cell r="H5">
            <v>3514184.7073999997</v>
          </cell>
          <cell r="I5">
            <v>6861054.0946000014</v>
          </cell>
          <cell r="J5">
            <v>19180711.308000002</v>
          </cell>
        </row>
        <row r="6">
          <cell r="A6" t="str">
            <v>Cr</v>
          </cell>
          <cell r="B6">
            <v>-49715121.904399946</v>
          </cell>
          <cell r="C6">
            <v>-49715121.904399946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</row>
        <row r="7">
          <cell r="A7" t="str">
            <v>Lat</v>
          </cell>
          <cell r="B7">
            <v>10496314.2732</v>
          </cell>
          <cell r="C7">
            <v>878522.63989999995</v>
          </cell>
          <cell r="D7">
            <v>614029.72210000013</v>
          </cell>
          <cell r="E7">
            <v>623270.14110000012</v>
          </cell>
          <cell r="F7">
            <v>530460.41009999998</v>
          </cell>
          <cell r="G7">
            <v>445384.3175</v>
          </cell>
          <cell r="H7">
            <v>450258.69619999989</v>
          </cell>
          <cell r="I7">
            <v>2200597.3134000003</v>
          </cell>
          <cell r="J7">
            <v>4753791.0328999991</v>
          </cell>
        </row>
        <row r="8">
          <cell r="A8" t="str">
            <v>Other</v>
          </cell>
          <cell r="B8">
            <v>11236436.5178</v>
          </cell>
          <cell r="C8">
            <v>577841.5368</v>
          </cell>
          <cell r="D8">
            <v>520415.30049999995</v>
          </cell>
          <cell r="E8">
            <v>7101041.7340000002</v>
          </cell>
          <cell r="F8">
            <v>246873.05</v>
          </cell>
          <cell r="G8">
            <v>1.3900000000000001E-2</v>
          </cell>
          <cell r="H8">
            <v>141119.26999999999</v>
          </cell>
          <cell r="I8">
            <v>1300864.3688000001</v>
          </cell>
          <cell r="J8">
            <v>1348281.2438000001</v>
          </cell>
        </row>
      </sheetData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0"/>
  <sheetViews>
    <sheetView tabSelected="1" zoomScale="85" zoomScaleNormal="85" zoomScaleSheetLayoutView="100" zoomScalePageLayoutView="70" workbookViewId="0">
      <selection activeCell="B89" sqref="B89"/>
    </sheetView>
  </sheetViews>
  <sheetFormatPr defaultColWidth="9.109375" defaultRowHeight="13.2" x14ac:dyDescent="0.25"/>
  <cols>
    <col min="1" max="1" width="34.44140625" style="32" bestFit="1" customWidth="1"/>
    <col min="2" max="2" width="20.5546875" style="11" customWidth="1"/>
    <col min="3" max="3" width="17.44140625" style="11" customWidth="1"/>
    <col min="4" max="4" width="21.5546875" style="11" customWidth="1"/>
    <col min="5" max="5" width="16.109375" style="11" bestFit="1" customWidth="1"/>
    <col min="6" max="6" width="17.109375" style="11" customWidth="1"/>
    <col min="7" max="7" width="19.33203125" style="11" hidden="1" customWidth="1"/>
    <col min="8" max="8" width="14.88671875" style="4" hidden="1" customWidth="1"/>
    <col min="9" max="9" width="15.88671875" style="4" hidden="1" customWidth="1"/>
    <col min="10" max="10" width="14.33203125" style="4" hidden="1" customWidth="1"/>
    <col min="11" max="13" width="17.109375" style="4" hidden="1" customWidth="1"/>
    <col min="14" max="14" width="16.6640625" style="4" hidden="1" customWidth="1"/>
    <col min="15" max="16" width="16.88671875" style="4" hidden="1" customWidth="1"/>
    <col min="17" max="17" width="15.33203125" style="4" hidden="1" customWidth="1"/>
    <col min="18" max="18" width="14" style="4" hidden="1" customWidth="1"/>
    <col min="19" max="21" width="16.44140625" style="4" hidden="1" customWidth="1"/>
    <col min="22" max="22" width="14.5546875" style="4" hidden="1" customWidth="1"/>
    <col min="23" max="24" width="12.6640625" style="4" hidden="1" customWidth="1"/>
    <col min="25" max="25" width="10.5546875" style="4" hidden="1" customWidth="1"/>
    <col min="26" max="26" width="10.33203125" style="4" hidden="1" customWidth="1"/>
    <col min="27" max="29" width="0" style="4" hidden="1" customWidth="1"/>
    <col min="30" max="30" width="16.6640625" style="4" bestFit="1" customWidth="1"/>
    <col min="31" max="31" width="14.6640625" style="4" bestFit="1" customWidth="1"/>
    <col min="32" max="32" width="12.88671875" style="4" bestFit="1" customWidth="1"/>
    <col min="33" max="33" width="13.44140625" style="4" bestFit="1" customWidth="1"/>
    <col min="34" max="34" width="12.44140625" style="4" bestFit="1" customWidth="1"/>
    <col min="35" max="16384" width="9.109375" style="4"/>
  </cols>
  <sheetData>
    <row r="1" spans="1:42" ht="15.6" x14ac:dyDescent="0.3">
      <c r="A1" s="1" t="s">
        <v>0</v>
      </c>
      <c r="B1" s="2"/>
      <c r="C1" s="2"/>
      <c r="D1" s="2"/>
      <c r="E1" s="2"/>
      <c r="F1" s="2"/>
      <c r="G1" s="3"/>
    </row>
    <row r="2" spans="1:42" ht="15.6" x14ac:dyDescent="0.3">
      <c r="A2" s="1" t="s">
        <v>1</v>
      </c>
      <c r="B2" s="5"/>
      <c r="C2" s="5"/>
      <c r="D2" s="5"/>
      <c r="E2" s="5"/>
      <c r="F2" s="5"/>
      <c r="G2" s="6"/>
      <c r="AD2" s="7"/>
    </row>
    <row r="3" spans="1:42" ht="15.6" x14ac:dyDescent="0.3">
      <c r="A3" s="38">
        <v>2017</v>
      </c>
      <c r="B3" s="38"/>
      <c r="C3" s="38"/>
      <c r="D3" s="38"/>
      <c r="E3" s="38"/>
      <c r="F3" s="38"/>
      <c r="G3" s="8"/>
    </row>
    <row r="4" spans="1:42" ht="15.6" x14ac:dyDescent="0.3">
      <c r="A4" s="9"/>
      <c r="B4" s="10"/>
      <c r="C4" s="10"/>
      <c r="D4" s="10"/>
      <c r="E4" s="10"/>
      <c r="F4" s="10"/>
      <c r="H4" s="4" t="e">
        <f>+#REF!/#REF!</f>
        <v>#REF!</v>
      </c>
    </row>
    <row r="5" spans="1:42" ht="35.25" customHeight="1" x14ac:dyDescent="0.3">
      <c r="A5" s="12"/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13"/>
      <c r="H5" s="13"/>
      <c r="I5" s="13"/>
      <c r="J5" s="13"/>
      <c r="K5" s="13"/>
      <c r="L5" s="14"/>
      <c r="M5" s="14"/>
      <c r="N5" s="14"/>
      <c r="O5" s="14"/>
      <c r="P5" s="14"/>
      <c r="Q5" s="14"/>
      <c r="R5" s="14"/>
      <c r="AD5" s="15"/>
    </row>
    <row r="6" spans="1:42" ht="15.6" x14ac:dyDescent="0.3">
      <c r="A6" s="12"/>
      <c r="B6" s="10"/>
      <c r="C6" s="10"/>
      <c r="D6" s="10"/>
      <c r="E6" s="10"/>
      <c r="F6" s="10"/>
      <c r="AD6" s="15"/>
    </row>
    <row r="7" spans="1:42" s="20" customFormat="1" ht="16.2" thickBot="1" x14ac:dyDescent="0.35">
      <c r="A7" s="16" t="s">
        <v>7</v>
      </c>
      <c r="B7" s="17">
        <v>5298705679.0927782</v>
      </c>
      <c r="C7" s="17">
        <v>2288285326.8717871</v>
      </c>
      <c r="D7" s="17">
        <v>120101965.33068359</v>
      </c>
      <c r="E7" s="17">
        <v>462180460.21474683</v>
      </c>
      <c r="F7" s="18">
        <v>8169273431.5099955</v>
      </c>
      <c r="G7" s="19"/>
    </row>
    <row r="8" spans="1:42" ht="16.2" thickTop="1" x14ac:dyDescent="0.3">
      <c r="A8" s="12"/>
      <c r="B8" s="21"/>
      <c r="C8" s="21"/>
      <c r="D8" s="21"/>
      <c r="E8" s="21"/>
      <c r="F8" s="21"/>
    </row>
    <row r="9" spans="1:42" ht="15.6" x14ac:dyDescent="0.3">
      <c r="A9" s="22" t="s">
        <v>28</v>
      </c>
      <c r="B9" s="23"/>
      <c r="C9" s="23"/>
      <c r="D9" s="23"/>
      <c r="E9" s="23"/>
      <c r="F9" s="23"/>
    </row>
    <row r="10" spans="1:42" ht="15.6" x14ac:dyDescent="0.3">
      <c r="A10" s="12" t="s">
        <v>8</v>
      </c>
      <c r="B10" s="23">
        <v>407132949.59000003</v>
      </c>
      <c r="C10" s="23">
        <v>1140092712.4100001</v>
      </c>
      <c r="D10" s="23">
        <v>367985550.60000002</v>
      </c>
      <c r="E10" s="23">
        <v>92347710.400000006</v>
      </c>
      <c r="F10" s="23">
        <f t="shared" ref="F10:F20" si="0">SUM(B10:E10)</f>
        <v>2007558923</v>
      </c>
      <c r="G10" s="24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</row>
    <row r="11" spans="1:42" ht="15.6" x14ac:dyDescent="0.3">
      <c r="A11" s="12" t="s">
        <v>9</v>
      </c>
      <c r="B11" s="23">
        <v>230908.65</v>
      </c>
      <c r="C11" s="23">
        <v>999665.84000000008</v>
      </c>
      <c r="D11" s="23">
        <v>201611.66</v>
      </c>
      <c r="E11" s="23">
        <v>45986.14</v>
      </c>
      <c r="F11" s="23">
        <f t="shared" si="0"/>
        <v>1478172.2899999998</v>
      </c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</row>
    <row r="12" spans="1:42" ht="15.6" x14ac:dyDescent="0.3">
      <c r="A12" s="12" t="s">
        <v>10</v>
      </c>
      <c r="B12" s="23">
        <v>-43511.959999999992</v>
      </c>
      <c r="C12" s="23">
        <v>-121846.31999999999</v>
      </c>
      <c r="D12" s="23">
        <v>-39328.11</v>
      </c>
      <c r="E12" s="23">
        <v>-9869.5600000000013</v>
      </c>
      <c r="F12" s="23">
        <f t="shared" si="0"/>
        <v>-214555.94999999995</v>
      </c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</row>
    <row r="13" spans="1:42" ht="15.6" x14ac:dyDescent="0.3">
      <c r="A13" s="12" t="s">
        <v>11</v>
      </c>
      <c r="B13" s="23">
        <v>202.8</v>
      </c>
      <c r="C13" s="23">
        <v>1567.9</v>
      </c>
      <c r="D13" s="23">
        <v>7183.3</v>
      </c>
      <c r="E13" s="23">
        <v>46</v>
      </c>
      <c r="F13" s="23">
        <f t="shared" si="0"/>
        <v>9000</v>
      </c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</row>
    <row r="14" spans="1:42" ht="15.6" x14ac:dyDescent="0.3">
      <c r="A14" s="12" t="s">
        <v>12</v>
      </c>
      <c r="B14" s="23">
        <v>-1312739.8700000001</v>
      </c>
      <c r="C14" s="23">
        <v>-3676060.01</v>
      </c>
      <c r="D14" s="23">
        <v>-1186514.8699999999</v>
      </c>
      <c r="E14" s="23">
        <v>-297761.53000000003</v>
      </c>
      <c r="F14" s="23">
        <f t="shared" si="0"/>
        <v>-6473076.2800000003</v>
      </c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6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</row>
    <row r="15" spans="1:42" ht="15.6" x14ac:dyDescent="0.3">
      <c r="A15" s="12" t="s">
        <v>13</v>
      </c>
      <c r="B15" s="23">
        <v>-5645449.0599999996</v>
      </c>
      <c r="C15" s="23">
        <v>-370723.63</v>
      </c>
      <c r="D15" s="23">
        <v>7296955.2699999996</v>
      </c>
      <c r="E15" s="23">
        <v>0</v>
      </c>
      <c r="F15" s="23">
        <f t="shared" si="0"/>
        <v>1280782.58</v>
      </c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</row>
    <row r="16" spans="1:42" ht="15.6" x14ac:dyDescent="0.3">
      <c r="A16" s="12" t="s">
        <v>14</v>
      </c>
      <c r="B16" s="23">
        <v>-630193726.43999994</v>
      </c>
      <c r="C16" s="23">
        <v>-1207277313.9300001</v>
      </c>
      <c r="D16" s="23">
        <v>-342467117.56999999</v>
      </c>
      <c r="E16" s="23">
        <v>-43319487.770000003</v>
      </c>
      <c r="F16" s="23">
        <f t="shared" si="0"/>
        <v>-2223257645.71</v>
      </c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</row>
    <row r="17" spans="1:42" ht="15.6" x14ac:dyDescent="0.3">
      <c r="A17" s="12" t="s">
        <v>15</v>
      </c>
      <c r="B17" s="23">
        <v>0</v>
      </c>
      <c r="C17" s="23">
        <v>40000000</v>
      </c>
      <c r="D17" s="23">
        <v>11000000</v>
      </c>
      <c r="E17" s="23">
        <v>0</v>
      </c>
      <c r="F17" s="23">
        <f t="shared" si="0"/>
        <v>51000000</v>
      </c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7">
        <v>0.46442394274096294</v>
      </c>
      <c r="W17" s="25" t="s">
        <v>16</v>
      </c>
      <c r="X17" s="25">
        <f>+F19*V17</f>
        <v>7763808.3639300894</v>
      </c>
      <c r="Y17" s="25">
        <v>6837539.21</v>
      </c>
      <c r="Z17" s="25">
        <f>+X17-Y17</f>
        <v>926269.15393008944</v>
      </c>
      <c r="AA17" s="25"/>
      <c r="AB17" s="25" t="e">
        <f>+Z17-#REF!</f>
        <v>#REF!</v>
      </c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</row>
    <row r="18" spans="1:42" ht="15.6" x14ac:dyDescent="0.3">
      <c r="A18" s="12" t="s">
        <v>17</v>
      </c>
      <c r="B18" s="23">
        <v>-28988084.756103262</v>
      </c>
      <c r="C18" s="23">
        <v>-11270797.504307427</v>
      </c>
      <c r="D18" s="23">
        <v>-7382318.9905224461</v>
      </c>
      <c r="E18" s="23">
        <v>-3214141.6790668676</v>
      </c>
      <c r="F18" s="23">
        <f t="shared" si="0"/>
        <v>-50855342.93</v>
      </c>
      <c r="G18" s="24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7">
        <v>0.31059977652430604</v>
      </c>
      <c r="W18" s="25" t="s">
        <v>18</v>
      </c>
      <c r="X18" s="25">
        <f>+V18*F19</f>
        <v>5192318.7434787937</v>
      </c>
      <c r="Y18" s="25">
        <v>2092409.0165014067</v>
      </c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</row>
    <row r="19" spans="1:42" ht="15.6" x14ac:dyDescent="0.3">
      <c r="A19" s="12" t="s">
        <v>19</v>
      </c>
      <c r="B19" s="28">
        <v>11015287.810000001</v>
      </c>
      <c r="C19" s="28">
        <v>4527883.96</v>
      </c>
      <c r="D19" s="28">
        <v>410136.52</v>
      </c>
      <c r="E19" s="28">
        <v>763763.44</v>
      </c>
      <c r="F19" s="23">
        <f t="shared" si="0"/>
        <v>16717071.729999999</v>
      </c>
      <c r="G19" s="24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7">
        <v>4.4657355132589165E-3</v>
      </c>
      <c r="W19" s="25" t="s">
        <v>20</v>
      </c>
      <c r="X19" s="25">
        <f>+V19*F19</f>
        <v>74654.020902357661</v>
      </c>
      <c r="Y19" s="25">
        <v>30084.198249647699</v>
      </c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</row>
    <row r="20" spans="1:42" ht="16.2" thickBot="1" x14ac:dyDescent="0.35">
      <c r="A20" s="12" t="s">
        <v>21</v>
      </c>
      <c r="B20" s="28"/>
      <c r="C20" s="28"/>
      <c r="D20" s="28"/>
      <c r="E20" s="28"/>
      <c r="F20" s="23">
        <f t="shared" si="0"/>
        <v>0</v>
      </c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7">
        <v>0.22051054522147223</v>
      </c>
      <c r="W20" s="25" t="s">
        <v>22</v>
      </c>
      <c r="X20" s="25">
        <f>+V20*F19</f>
        <v>3686290.6016887599</v>
      </c>
      <c r="Y20" s="25">
        <v>1485507.3568249748</v>
      </c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</row>
    <row r="21" spans="1:42" ht="16.8" thickTop="1" thickBot="1" x14ac:dyDescent="0.35">
      <c r="A21" s="16" t="s">
        <v>24</v>
      </c>
      <c r="B21" s="29">
        <f>SUM(B7:B20)</f>
        <v>5050901515.8566751</v>
      </c>
      <c r="C21" s="29">
        <f>SUM(C7:C20)</f>
        <v>2251190415.5874791</v>
      </c>
      <c r="D21" s="29">
        <f>SUM(D7:D20)</f>
        <v>155928123.14016119</v>
      </c>
      <c r="E21" s="29">
        <f>SUM(E7:E20)</f>
        <v>508496705.65568</v>
      </c>
      <c r="F21" s="29">
        <f>SUM(F7:F20)</f>
        <v>7966516760.2399931</v>
      </c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7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</row>
    <row r="22" spans="1:42" ht="16.2" thickTop="1" x14ac:dyDescent="0.3">
      <c r="A22" s="12"/>
      <c r="B22" s="23"/>
      <c r="C22" s="23"/>
      <c r="D22" s="23"/>
      <c r="E22" s="23"/>
      <c r="F22" s="23"/>
      <c r="G22" s="19"/>
      <c r="H22" s="19"/>
      <c r="I22" s="19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>
        <f>SUM(X17:X20)</f>
        <v>16717071.73</v>
      </c>
      <c r="Y22" s="25">
        <f>SUM(Y17:Y20)</f>
        <v>10445539.78157603</v>
      </c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</row>
    <row r="23" spans="1:42" s="32" customFormat="1" ht="15.6" x14ac:dyDescent="0.3">
      <c r="A23" s="12"/>
      <c r="B23" s="21"/>
      <c r="C23" s="21"/>
      <c r="D23" s="21"/>
      <c r="E23" s="21"/>
      <c r="F23" s="21"/>
      <c r="G23" s="24"/>
      <c r="H23" s="30"/>
      <c r="I23" s="30"/>
      <c r="J23" s="30"/>
      <c r="K23" s="30"/>
      <c r="L23" s="30"/>
      <c r="M23" s="30"/>
      <c r="N23" s="31"/>
      <c r="O23" s="31"/>
      <c r="P23" s="31"/>
      <c r="Q23" s="31"/>
      <c r="R23" s="31"/>
      <c r="S23" s="31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ht="15.6" x14ac:dyDescent="0.3">
      <c r="A24" s="22" t="s">
        <v>29</v>
      </c>
      <c r="B24" s="23"/>
      <c r="C24" s="23"/>
      <c r="D24" s="23"/>
      <c r="E24" s="23"/>
      <c r="F24" s="23"/>
    </row>
    <row r="25" spans="1:42" ht="15.6" x14ac:dyDescent="0.3">
      <c r="A25" s="12" t="s">
        <v>8</v>
      </c>
      <c r="B25" s="23">
        <v>0</v>
      </c>
      <c r="C25" s="23">
        <v>0</v>
      </c>
      <c r="D25" s="23">
        <v>0</v>
      </c>
      <c r="E25" s="23">
        <v>0</v>
      </c>
      <c r="F25" s="23">
        <f t="shared" ref="F25:F35" si="1">SUM(B25:E25)</f>
        <v>0</v>
      </c>
    </row>
    <row r="26" spans="1:42" ht="15.6" x14ac:dyDescent="0.3">
      <c r="A26" s="12" t="s">
        <v>9</v>
      </c>
      <c r="B26" s="23">
        <v>0</v>
      </c>
      <c r="C26" s="23">
        <v>0</v>
      </c>
      <c r="D26" s="23">
        <v>0</v>
      </c>
      <c r="E26" s="23">
        <v>0</v>
      </c>
      <c r="F26" s="23">
        <f t="shared" si="1"/>
        <v>0</v>
      </c>
      <c r="G26" s="4"/>
    </row>
    <row r="27" spans="1:42" ht="15.6" x14ac:dyDescent="0.3">
      <c r="A27" s="12" t="s">
        <v>10</v>
      </c>
      <c r="B27" s="23">
        <v>0</v>
      </c>
      <c r="C27" s="23">
        <v>0</v>
      </c>
      <c r="D27" s="23">
        <v>0</v>
      </c>
      <c r="E27" s="23">
        <v>0</v>
      </c>
      <c r="F27" s="23">
        <f t="shared" si="1"/>
        <v>0</v>
      </c>
      <c r="G27" s="4"/>
    </row>
    <row r="28" spans="1:42" ht="15.6" x14ac:dyDescent="0.3">
      <c r="A28" s="12" t="s">
        <v>11</v>
      </c>
      <c r="B28" s="23">
        <v>0</v>
      </c>
      <c r="C28" s="23">
        <v>0</v>
      </c>
      <c r="D28" s="23">
        <v>0</v>
      </c>
      <c r="E28" s="23">
        <v>0</v>
      </c>
      <c r="F28" s="23">
        <f t="shared" si="1"/>
        <v>0</v>
      </c>
      <c r="G28" s="4"/>
    </row>
    <row r="29" spans="1:42" ht="15.6" x14ac:dyDescent="0.3">
      <c r="A29" s="12" t="s">
        <v>12</v>
      </c>
      <c r="B29" s="23">
        <v>0</v>
      </c>
      <c r="C29" s="23">
        <v>0</v>
      </c>
      <c r="D29" s="23">
        <v>0</v>
      </c>
      <c r="E29" s="23">
        <v>0</v>
      </c>
      <c r="F29" s="23">
        <f t="shared" si="1"/>
        <v>0</v>
      </c>
      <c r="G29" s="4"/>
    </row>
    <row r="30" spans="1:42" ht="15.6" x14ac:dyDescent="0.3">
      <c r="A30" s="12" t="s">
        <v>13</v>
      </c>
      <c r="B30" s="23">
        <v>0</v>
      </c>
      <c r="C30" s="23">
        <v>0</v>
      </c>
      <c r="D30" s="23">
        <v>0</v>
      </c>
      <c r="E30" s="23">
        <v>0</v>
      </c>
      <c r="F30" s="23">
        <f t="shared" si="1"/>
        <v>0</v>
      </c>
      <c r="G30" s="4"/>
    </row>
    <row r="31" spans="1:42" ht="15.6" x14ac:dyDescent="0.3">
      <c r="A31" s="12" t="s">
        <v>14</v>
      </c>
      <c r="B31" s="23">
        <v>0</v>
      </c>
      <c r="C31" s="23">
        <v>0</v>
      </c>
      <c r="D31" s="23">
        <v>0</v>
      </c>
      <c r="E31" s="23">
        <v>0</v>
      </c>
      <c r="F31" s="23">
        <f t="shared" si="1"/>
        <v>0</v>
      </c>
      <c r="G31" s="4"/>
    </row>
    <row r="32" spans="1:42" ht="15.6" x14ac:dyDescent="0.3">
      <c r="A32" s="12" t="s">
        <v>15</v>
      </c>
      <c r="B32" s="23">
        <v>0</v>
      </c>
      <c r="C32" s="23">
        <v>0</v>
      </c>
      <c r="D32" s="23">
        <v>0</v>
      </c>
      <c r="E32" s="23">
        <v>0</v>
      </c>
      <c r="F32" s="23">
        <f t="shared" si="1"/>
        <v>0</v>
      </c>
      <c r="G32" s="4"/>
    </row>
    <row r="33" spans="1:30" ht="15.6" x14ac:dyDescent="0.3">
      <c r="A33" s="12" t="s">
        <v>17</v>
      </c>
      <c r="B33" s="23">
        <v>0</v>
      </c>
      <c r="C33" s="23">
        <v>0</v>
      </c>
      <c r="D33" s="23">
        <v>0</v>
      </c>
      <c r="E33" s="23">
        <v>0</v>
      </c>
      <c r="F33" s="23">
        <f t="shared" si="1"/>
        <v>0</v>
      </c>
      <c r="G33" s="4"/>
    </row>
    <row r="34" spans="1:30" ht="15.6" x14ac:dyDescent="0.3">
      <c r="A34" s="12" t="s">
        <v>19</v>
      </c>
      <c r="B34" s="28">
        <v>0</v>
      </c>
      <c r="C34" s="28">
        <v>0</v>
      </c>
      <c r="D34" s="28">
        <v>0</v>
      </c>
      <c r="E34" s="28">
        <v>0</v>
      </c>
      <c r="F34" s="28">
        <f t="shared" si="1"/>
        <v>0</v>
      </c>
      <c r="G34" s="4"/>
    </row>
    <row r="35" spans="1:30" ht="16.2" thickBot="1" x14ac:dyDescent="0.35">
      <c r="A35" s="12" t="s">
        <v>21</v>
      </c>
      <c r="B35" s="28">
        <v>0</v>
      </c>
      <c r="C35" s="28">
        <v>0</v>
      </c>
      <c r="D35" s="28">
        <v>0</v>
      </c>
      <c r="E35" s="28">
        <v>0</v>
      </c>
      <c r="F35" s="23">
        <f t="shared" si="1"/>
        <v>0</v>
      </c>
      <c r="G35" s="4"/>
    </row>
    <row r="36" spans="1:30" ht="16.8" thickTop="1" thickBot="1" x14ac:dyDescent="0.35">
      <c r="A36" s="16" t="s">
        <v>25</v>
      </c>
      <c r="B36" s="29">
        <f>SUM(B25:B35,B21)</f>
        <v>5050901515.8566751</v>
      </c>
      <c r="C36" s="29">
        <f>SUM(C25:C35,C21)</f>
        <v>2251190415.5874791</v>
      </c>
      <c r="D36" s="29">
        <f>SUM(D25:D35,D21)</f>
        <v>155928123.14016119</v>
      </c>
      <c r="E36" s="29">
        <f>SUM(E25:E35,E21)</f>
        <v>508496705.65568</v>
      </c>
      <c r="F36" s="29">
        <f>SUM(F25:F35,F21)</f>
        <v>7966516760.2399931</v>
      </c>
      <c r="G36" s="4"/>
    </row>
    <row r="37" spans="1:30" ht="16.2" thickTop="1" x14ac:dyDescent="0.3">
      <c r="A37" s="33"/>
      <c r="B37" s="21"/>
      <c r="C37" s="21"/>
      <c r="D37" s="21"/>
      <c r="E37" s="21"/>
      <c r="F37" s="21"/>
      <c r="G37" s="4"/>
    </row>
    <row r="38" spans="1:30" ht="15.6" x14ac:dyDescent="0.3">
      <c r="A38" s="12"/>
      <c r="B38" s="10"/>
      <c r="C38" s="21"/>
      <c r="D38" s="21"/>
      <c r="E38" s="21"/>
      <c r="F38" s="21"/>
      <c r="G38" s="4"/>
    </row>
    <row r="39" spans="1:30" ht="15.6" x14ac:dyDescent="0.3">
      <c r="A39" s="22" t="s">
        <v>30</v>
      </c>
      <c r="B39" s="23"/>
      <c r="C39" s="23"/>
      <c r="D39" s="23"/>
      <c r="E39" s="23"/>
      <c r="F39" s="23"/>
      <c r="G39" s="4"/>
    </row>
    <row r="40" spans="1:30" ht="15.6" x14ac:dyDescent="0.3">
      <c r="A40" s="12" t="s">
        <v>8</v>
      </c>
      <c r="B40" s="23">
        <v>0</v>
      </c>
      <c r="C40" s="23">
        <v>0</v>
      </c>
      <c r="D40" s="23">
        <v>0</v>
      </c>
      <c r="E40" s="23">
        <v>0</v>
      </c>
      <c r="F40" s="23">
        <f t="shared" ref="F40:F50" si="2">SUM(B40:E40)</f>
        <v>0</v>
      </c>
      <c r="G40" s="4"/>
    </row>
    <row r="41" spans="1:30" ht="15.6" x14ac:dyDescent="0.3">
      <c r="A41" s="12" t="s">
        <v>9</v>
      </c>
      <c r="B41" s="23">
        <v>0</v>
      </c>
      <c r="C41" s="23">
        <v>0</v>
      </c>
      <c r="D41" s="23">
        <v>0</v>
      </c>
      <c r="E41" s="23">
        <v>0</v>
      </c>
      <c r="F41" s="23">
        <f t="shared" si="2"/>
        <v>0</v>
      </c>
    </row>
    <row r="42" spans="1:30" ht="15.6" x14ac:dyDescent="0.3">
      <c r="A42" s="12" t="s">
        <v>10</v>
      </c>
      <c r="B42" s="23">
        <v>0</v>
      </c>
      <c r="C42" s="23">
        <v>0</v>
      </c>
      <c r="D42" s="23">
        <v>0</v>
      </c>
      <c r="E42" s="23">
        <v>0</v>
      </c>
      <c r="F42" s="23">
        <f t="shared" si="2"/>
        <v>0</v>
      </c>
      <c r="AD42" s="34"/>
    </row>
    <row r="43" spans="1:30" ht="15.6" x14ac:dyDescent="0.3">
      <c r="A43" s="12" t="s">
        <v>11</v>
      </c>
      <c r="B43" s="23">
        <v>0</v>
      </c>
      <c r="C43" s="23">
        <v>0</v>
      </c>
      <c r="D43" s="23">
        <v>0</v>
      </c>
      <c r="E43" s="23">
        <v>0</v>
      </c>
      <c r="F43" s="23">
        <f t="shared" si="2"/>
        <v>0</v>
      </c>
      <c r="AD43" s="34"/>
    </row>
    <row r="44" spans="1:30" ht="15.6" x14ac:dyDescent="0.3">
      <c r="A44" s="12" t="s">
        <v>12</v>
      </c>
      <c r="B44" s="23">
        <v>0</v>
      </c>
      <c r="C44" s="23">
        <v>0</v>
      </c>
      <c r="D44" s="23">
        <v>0</v>
      </c>
      <c r="E44" s="23">
        <v>0</v>
      </c>
      <c r="F44" s="23">
        <f t="shared" si="2"/>
        <v>0</v>
      </c>
      <c r="AD44" s="34"/>
    </row>
    <row r="45" spans="1:30" ht="15.6" x14ac:dyDescent="0.3">
      <c r="A45" s="12" t="s">
        <v>13</v>
      </c>
      <c r="B45" s="23">
        <v>0</v>
      </c>
      <c r="C45" s="23">
        <v>0</v>
      </c>
      <c r="D45" s="23">
        <v>0</v>
      </c>
      <c r="E45" s="23">
        <v>0</v>
      </c>
      <c r="F45" s="23">
        <f t="shared" si="2"/>
        <v>0</v>
      </c>
      <c r="AD45" s="34"/>
    </row>
    <row r="46" spans="1:30" ht="15.6" x14ac:dyDescent="0.3">
      <c r="A46" s="12" t="s">
        <v>14</v>
      </c>
      <c r="B46" s="23">
        <v>0</v>
      </c>
      <c r="C46" s="23">
        <v>0</v>
      </c>
      <c r="D46" s="23">
        <v>0</v>
      </c>
      <c r="E46" s="23">
        <v>0</v>
      </c>
      <c r="F46" s="23">
        <f t="shared" si="2"/>
        <v>0</v>
      </c>
      <c r="AD46" s="34"/>
    </row>
    <row r="47" spans="1:30" ht="15.6" x14ac:dyDescent="0.3">
      <c r="A47" s="12" t="s">
        <v>15</v>
      </c>
      <c r="B47" s="23">
        <v>0</v>
      </c>
      <c r="C47" s="23">
        <v>0</v>
      </c>
      <c r="D47" s="23">
        <v>0</v>
      </c>
      <c r="E47" s="23">
        <v>0</v>
      </c>
      <c r="F47" s="23">
        <f t="shared" si="2"/>
        <v>0</v>
      </c>
      <c r="AD47" s="34"/>
    </row>
    <row r="48" spans="1:30" ht="15.6" x14ac:dyDescent="0.3">
      <c r="A48" s="12" t="s">
        <v>17</v>
      </c>
      <c r="B48" s="23">
        <v>0</v>
      </c>
      <c r="C48" s="23">
        <v>0</v>
      </c>
      <c r="D48" s="23">
        <v>0</v>
      </c>
      <c r="E48" s="23">
        <v>0</v>
      </c>
      <c r="F48" s="23">
        <f t="shared" si="2"/>
        <v>0</v>
      </c>
      <c r="AD48" s="34"/>
    </row>
    <row r="49" spans="1:42" ht="15.6" x14ac:dyDescent="0.3">
      <c r="A49" s="12" t="s">
        <v>19</v>
      </c>
      <c r="B49" s="28">
        <v>0</v>
      </c>
      <c r="C49" s="28">
        <v>0</v>
      </c>
      <c r="D49" s="28">
        <v>0</v>
      </c>
      <c r="E49" s="28">
        <v>0</v>
      </c>
      <c r="F49" s="28">
        <f t="shared" si="2"/>
        <v>0</v>
      </c>
      <c r="AD49" s="34"/>
    </row>
    <row r="50" spans="1:42" ht="16.2" thickBot="1" x14ac:dyDescent="0.35">
      <c r="A50" s="12" t="s">
        <v>21</v>
      </c>
      <c r="B50" s="28">
        <v>0</v>
      </c>
      <c r="C50" s="28">
        <v>0</v>
      </c>
      <c r="D50" s="28">
        <v>0</v>
      </c>
      <c r="E50" s="28">
        <v>0</v>
      </c>
      <c r="F50" s="23">
        <f t="shared" si="2"/>
        <v>0</v>
      </c>
      <c r="AD50" s="34"/>
    </row>
    <row r="51" spans="1:42" ht="16.8" thickTop="1" thickBot="1" x14ac:dyDescent="0.35">
      <c r="A51" s="16" t="s">
        <v>26</v>
      </c>
      <c r="B51" s="29">
        <f>SUM(B40:B50,B36)</f>
        <v>5050901515.8566751</v>
      </c>
      <c r="C51" s="29">
        <f>SUM(C40:C50,C36)</f>
        <v>2251190415.5874791</v>
      </c>
      <c r="D51" s="29">
        <f>SUM(D40:D50,D36)</f>
        <v>155928123.14016119</v>
      </c>
      <c r="E51" s="29">
        <f>SUM(E40:E50,E36)</f>
        <v>508496705.65568</v>
      </c>
      <c r="F51" s="29">
        <f>SUM(F40:F50,F36)</f>
        <v>7966516760.2399931</v>
      </c>
      <c r="AD51" s="34"/>
    </row>
    <row r="52" spans="1:42" ht="16.2" thickTop="1" x14ac:dyDescent="0.3">
      <c r="A52" s="12"/>
      <c r="B52" s="10"/>
      <c r="C52" s="10"/>
      <c r="D52" s="10"/>
      <c r="E52" s="10"/>
      <c r="F52" s="10"/>
      <c r="AD52" s="34"/>
    </row>
    <row r="53" spans="1:42" ht="15.6" x14ac:dyDescent="0.3">
      <c r="A53" s="22" t="s">
        <v>31</v>
      </c>
      <c r="B53" s="23"/>
      <c r="C53" s="23"/>
      <c r="D53" s="23"/>
      <c r="E53" s="23"/>
      <c r="F53" s="23"/>
      <c r="AD53" s="34"/>
    </row>
    <row r="54" spans="1:42" ht="15.6" x14ac:dyDescent="0.3">
      <c r="A54" s="12" t="s">
        <v>8</v>
      </c>
      <c r="B54" s="23">
        <v>0</v>
      </c>
      <c r="C54" s="23">
        <v>0</v>
      </c>
      <c r="D54" s="23">
        <v>0</v>
      </c>
      <c r="E54" s="23">
        <v>0</v>
      </c>
      <c r="F54" s="23">
        <f t="shared" ref="F54:F64" si="3">SUM(B54:E54)</f>
        <v>0</v>
      </c>
    </row>
    <row r="55" spans="1:42" ht="15.6" x14ac:dyDescent="0.3">
      <c r="A55" s="12" t="s">
        <v>9</v>
      </c>
      <c r="B55" s="23">
        <v>0</v>
      </c>
      <c r="C55" s="23">
        <v>0</v>
      </c>
      <c r="D55" s="23">
        <v>0</v>
      </c>
      <c r="E55" s="23">
        <v>0</v>
      </c>
      <c r="F55" s="23">
        <f t="shared" si="3"/>
        <v>0</v>
      </c>
    </row>
    <row r="56" spans="1:42" ht="15.6" x14ac:dyDescent="0.3">
      <c r="A56" s="12" t="s">
        <v>10</v>
      </c>
      <c r="B56" s="23">
        <v>0</v>
      </c>
      <c r="C56" s="23">
        <v>0</v>
      </c>
      <c r="D56" s="23">
        <v>0</v>
      </c>
      <c r="E56" s="23">
        <v>0</v>
      </c>
      <c r="F56" s="23">
        <f t="shared" si="3"/>
        <v>0</v>
      </c>
    </row>
    <row r="57" spans="1:42" ht="15.6" x14ac:dyDescent="0.3">
      <c r="A57" s="12" t="s">
        <v>11</v>
      </c>
      <c r="B57" s="23">
        <v>0</v>
      </c>
      <c r="C57" s="23">
        <v>0</v>
      </c>
      <c r="D57" s="23">
        <v>0</v>
      </c>
      <c r="E57" s="23">
        <v>0</v>
      </c>
      <c r="F57" s="23">
        <f t="shared" si="3"/>
        <v>0</v>
      </c>
    </row>
    <row r="58" spans="1:42" ht="15.6" x14ac:dyDescent="0.3">
      <c r="A58" s="12" t="s">
        <v>12</v>
      </c>
      <c r="B58" s="23">
        <v>0</v>
      </c>
      <c r="C58" s="23">
        <v>0</v>
      </c>
      <c r="D58" s="23">
        <v>0</v>
      </c>
      <c r="E58" s="23">
        <v>0</v>
      </c>
      <c r="F58" s="23">
        <f t="shared" si="3"/>
        <v>0</v>
      </c>
    </row>
    <row r="59" spans="1:42" ht="15.6" x14ac:dyDescent="0.3">
      <c r="A59" s="12" t="s">
        <v>13</v>
      </c>
      <c r="B59" s="23">
        <v>0</v>
      </c>
      <c r="C59" s="23">
        <v>0</v>
      </c>
      <c r="D59" s="23">
        <v>0</v>
      </c>
      <c r="E59" s="23">
        <v>0</v>
      </c>
      <c r="F59" s="23">
        <f t="shared" si="3"/>
        <v>0</v>
      </c>
    </row>
    <row r="60" spans="1:42" ht="15.6" x14ac:dyDescent="0.3">
      <c r="A60" s="12" t="s">
        <v>14</v>
      </c>
      <c r="B60" s="23">
        <v>0</v>
      </c>
      <c r="C60" s="23">
        <v>0</v>
      </c>
      <c r="D60" s="23">
        <v>0</v>
      </c>
      <c r="E60" s="23">
        <v>0</v>
      </c>
      <c r="F60" s="23">
        <f t="shared" si="3"/>
        <v>0</v>
      </c>
    </row>
    <row r="61" spans="1:42" ht="15.6" x14ac:dyDescent="0.3">
      <c r="A61" s="12" t="s">
        <v>15</v>
      </c>
      <c r="B61" s="23">
        <v>0</v>
      </c>
      <c r="C61" s="23">
        <v>0</v>
      </c>
      <c r="D61" s="23">
        <v>0</v>
      </c>
      <c r="E61" s="23">
        <v>0</v>
      </c>
      <c r="F61" s="23">
        <f t="shared" si="3"/>
        <v>0</v>
      </c>
    </row>
    <row r="62" spans="1:42" s="11" customFormat="1" ht="15.6" x14ac:dyDescent="0.3">
      <c r="A62" s="12" t="s">
        <v>17</v>
      </c>
      <c r="B62" s="23">
        <v>0</v>
      </c>
      <c r="C62" s="23">
        <v>0</v>
      </c>
      <c r="D62" s="23">
        <v>0</v>
      </c>
      <c r="E62" s="23">
        <v>0</v>
      </c>
      <c r="F62" s="23">
        <f t="shared" si="3"/>
        <v>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</row>
    <row r="63" spans="1:42" s="11" customFormat="1" ht="15.6" x14ac:dyDescent="0.3">
      <c r="A63" s="12" t="s">
        <v>19</v>
      </c>
      <c r="B63" s="28">
        <v>0</v>
      </c>
      <c r="C63" s="28">
        <v>0</v>
      </c>
      <c r="D63" s="28">
        <v>0</v>
      </c>
      <c r="E63" s="28">
        <v>0</v>
      </c>
      <c r="F63" s="28">
        <f t="shared" si="3"/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s="11" customFormat="1" ht="16.2" thickBot="1" x14ac:dyDescent="0.35">
      <c r="A64" s="12" t="s">
        <v>21</v>
      </c>
      <c r="B64" s="28">
        <v>0</v>
      </c>
      <c r="C64" s="28">
        <v>0</v>
      </c>
      <c r="D64" s="28">
        <v>0</v>
      </c>
      <c r="E64" s="28">
        <v>0</v>
      </c>
      <c r="F64" s="23">
        <f t="shared" si="3"/>
        <v>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</row>
    <row r="65" spans="1:42" s="11" customFormat="1" ht="16.8" thickTop="1" thickBot="1" x14ac:dyDescent="0.35">
      <c r="A65" s="16" t="s">
        <v>27</v>
      </c>
      <c r="B65" s="29">
        <f>SUM(B54:B64,B51)</f>
        <v>5050901515.8566751</v>
      </c>
      <c r="C65" s="29">
        <f>SUM(C54:C64,C51)</f>
        <v>2251190415.5874791</v>
      </c>
      <c r="D65" s="29">
        <f>SUM(D54:D64,D51)</f>
        <v>155928123.14016119</v>
      </c>
      <c r="E65" s="29">
        <f>SUM(E54:E64,E51)</f>
        <v>508496705.65568</v>
      </c>
      <c r="F65" s="29">
        <f>SUM(F54:F64,F51)</f>
        <v>7966516760.2399931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6.2" thickTop="1" x14ac:dyDescent="0.3">
      <c r="A66" s="9"/>
      <c r="B66" s="10"/>
      <c r="C66" s="10"/>
      <c r="D66" s="10"/>
      <c r="E66" s="10"/>
      <c r="F66" s="10"/>
    </row>
    <row r="67" spans="1:42" ht="15.6" x14ac:dyDescent="0.3">
      <c r="A67" s="35" t="s">
        <v>32</v>
      </c>
      <c r="B67" s="10"/>
      <c r="C67" s="10"/>
      <c r="D67" s="10"/>
      <c r="E67" s="10"/>
      <c r="F67" s="10"/>
    </row>
    <row r="68" spans="1:42" ht="15.6" x14ac:dyDescent="0.3">
      <c r="A68" s="9" t="s">
        <v>8</v>
      </c>
      <c r="B68" s="23">
        <f t="shared" ref="B68:E78" si="4">SUM(B10,B25,B40,B54)</f>
        <v>407132949.59000003</v>
      </c>
      <c r="C68" s="23">
        <f t="shared" si="4"/>
        <v>1140092712.4100001</v>
      </c>
      <c r="D68" s="23">
        <f t="shared" si="4"/>
        <v>367985550.60000002</v>
      </c>
      <c r="E68" s="23">
        <f t="shared" si="4"/>
        <v>92347710.400000006</v>
      </c>
      <c r="F68" s="23">
        <f>SUM(B68:E68)</f>
        <v>2007558923</v>
      </c>
    </row>
    <row r="69" spans="1:42" ht="15.6" x14ac:dyDescent="0.3">
      <c r="A69" s="9" t="s">
        <v>9</v>
      </c>
      <c r="B69" s="23">
        <f t="shared" si="4"/>
        <v>230908.65</v>
      </c>
      <c r="C69" s="23">
        <f t="shared" si="4"/>
        <v>999665.84000000008</v>
      </c>
      <c r="D69" s="23">
        <f t="shared" si="4"/>
        <v>201611.66</v>
      </c>
      <c r="E69" s="23">
        <f t="shared" si="4"/>
        <v>45986.14</v>
      </c>
      <c r="F69" s="23">
        <f t="shared" ref="F69:F78" si="5">SUM(B69:E69)</f>
        <v>1478172.2899999998</v>
      </c>
    </row>
    <row r="70" spans="1:42" ht="15.6" x14ac:dyDescent="0.3">
      <c r="A70" s="9" t="s">
        <v>10</v>
      </c>
      <c r="B70" s="23">
        <f t="shared" si="4"/>
        <v>-43511.959999999992</v>
      </c>
      <c r="C70" s="23">
        <f t="shared" si="4"/>
        <v>-121846.31999999999</v>
      </c>
      <c r="D70" s="23">
        <f t="shared" si="4"/>
        <v>-39328.11</v>
      </c>
      <c r="E70" s="23">
        <f t="shared" si="4"/>
        <v>-9869.5600000000013</v>
      </c>
      <c r="F70" s="23">
        <f t="shared" si="5"/>
        <v>-214555.94999999995</v>
      </c>
    </row>
    <row r="71" spans="1:42" ht="15.6" x14ac:dyDescent="0.3">
      <c r="A71" s="9" t="s">
        <v>11</v>
      </c>
      <c r="B71" s="23">
        <f t="shared" si="4"/>
        <v>202.8</v>
      </c>
      <c r="C71" s="23">
        <f t="shared" si="4"/>
        <v>1567.9</v>
      </c>
      <c r="D71" s="23">
        <f t="shared" si="4"/>
        <v>7183.3</v>
      </c>
      <c r="E71" s="23">
        <f t="shared" si="4"/>
        <v>46</v>
      </c>
      <c r="F71" s="23">
        <f t="shared" si="5"/>
        <v>9000</v>
      </c>
    </row>
    <row r="72" spans="1:42" ht="15.6" x14ac:dyDescent="0.3">
      <c r="A72" s="9" t="s">
        <v>12</v>
      </c>
      <c r="B72" s="23">
        <f t="shared" si="4"/>
        <v>-1312739.8700000001</v>
      </c>
      <c r="C72" s="23">
        <f t="shared" si="4"/>
        <v>-3676060.01</v>
      </c>
      <c r="D72" s="23">
        <f t="shared" si="4"/>
        <v>-1186514.8699999999</v>
      </c>
      <c r="E72" s="23">
        <f t="shared" si="4"/>
        <v>-297761.53000000003</v>
      </c>
      <c r="F72" s="23">
        <f t="shared" si="5"/>
        <v>-6473076.2800000003</v>
      </c>
    </row>
    <row r="73" spans="1:42" ht="15.6" x14ac:dyDescent="0.3">
      <c r="A73" s="9" t="s">
        <v>13</v>
      </c>
      <c r="B73" s="23">
        <f t="shared" si="4"/>
        <v>-5645449.0599999996</v>
      </c>
      <c r="C73" s="23">
        <f t="shared" si="4"/>
        <v>-370723.63</v>
      </c>
      <c r="D73" s="23">
        <f t="shared" si="4"/>
        <v>7296955.2699999996</v>
      </c>
      <c r="E73" s="23">
        <f t="shared" si="4"/>
        <v>0</v>
      </c>
      <c r="F73" s="23">
        <f t="shared" si="5"/>
        <v>1280782.58</v>
      </c>
    </row>
    <row r="74" spans="1:42" ht="15.6" x14ac:dyDescent="0.3">
      <c r="A74" s="9" t="s">
        <v>14</v>
      </c>
      <c r="B74" s="23">
        <f t="shared" si="4"/>
        <v>-630193726.43999994</v>
      </c>
      <c r="C74" s="23">
        <f t="shared" si="4"/>
        <v>-1207277313.9300001</v>
      </c>
      <c r="D74" s="23">
        <f t="shared" si="4"/>
        <v>-342467117.56999999</v>
      </c>
      <c r="E74" s="23">
        <f t="shared" si="4"/>
        <v>-43319487.770000003</v>
      </c>
      <c r="F74" s="23">
        <f t="shared" si="5"/>
        <v>-2223257645.71</v>
      </c>
    </row>
    <row r="75" spans="1:42" ht="15.6" x14ac:dyDescent="0.3">
      <c r="A75" s="9" t="s">
        <v>15</v>
      </c>
      <c r="B75" s="23">
        <f t="shared" si="4"/>
        <v>0</v>
      </c>
      <c r="C75" s="23">
        <f t="shared" si="4"/>
        <v>40000000</v>
      </c>
      <c r="D75" s="23">
        <f t="shared" si="4"/>
        <v>11000000</v>
      </c>
      <c r="E75" s="23">
        <f t="shared" si="4"/>
        <v>0</v>
      </c>
      <c r="F75" s="23">
        <f t="shared" si="5"/>
        <v>51000000</v>
      </c>
    </row>
    <row r="76" spans="1:42" ht="15.6" x14ac:dyDescent="0.3">
      <c r="A76" s="9" t="s">
        <v>17</v>
      </c>
      <c r="B76" s="23">
        <f t="shared" si="4"/>
        <v>-28988084.756103262</v>
      </c>
      <c r="C76" s="23">
        <f t="shared" si="4"/>
        <v>-11270797.504307427</v>
      </c>
      <c r="D76" s="23">
        <f t="shared" si="4"/>
        <v>-7382318.9905224461</v>
      </c>
      <c r="E76" s="23">
        <f t="shared" si="4"/>
        <v>-3214141.6790668676</v>
      </c>
      <c r="F76" s="23">
        <f t="shared" si="5"/>
        <v>-50855342.93</v>
      </c>
    </row>
    <row r="77" spans="1:42" ht="15.6" x14ac:dyDescent="0.3">
      <c r="A77" s="9" t="s">
        <v>19</v>
      </c>
      <c r="B77" s="28">
        <f t="shared" si="4"/>
        <v>11015287.810000001</v>
      </c>
      <c r="C77" s="28">
        <f t="shared" si="4"/>
        <v>4527883.96</v>
      </c>
      <c r="D77" s="28">
        <f t="shared" si="4"/>
        <v>410136.52</v>
      </c>
      <c r="E77" s="28">
        <f t="shared" si="4"/>
        <v>763763.44</v>
      </c>
      <c r="F77" s="28">
        <f t="shared" si="5"/>
        <v>16717071.729999999</v>
      </c>
    </row>
    <row r="78" spans="1:42" ht="16.2" thickBot="1" x14ac:dyDescent="0.35">
      <c r="A78" s="9" t="s">
        <v>21</v>
      </c>
      <c r="B78" s="28">
        <f t="shared" si="4"/>
        <v>0</v>
      </c>
      <c r="C78" s="28">
        <f t="shared" si="4"/>
        <v>0</v>
      </c>
      <c r="D78" s="28">
        <f t="shared" si="4"/>
        <v>0</v>
      </c>
      <c r="E78" s="28">
        <f t="shared" si="4"/>
        <v>0</v>
      </c>
      <c r="F78" s="23">
        <f t="shared" si="5"/>
        <v>0</v>
      </c>
    </row>
    <row r="79" spans="1:42" ht="16.8" thickTop="1" thickBot="1" x14ac:dyDescent="0.35">
      <c r="A79" s="36" t="s">
        <v>23</v>
      </c>
      <c r="B79" s="29">
        <f>SUM(B68:B78,B7)</f>
        <v>5050901515.8566751</v>
      </c>
      <c r="C79" s="29">
        <f>SUM(C68:C78,C7)</f>
        <v>2251190415.5874796</v>
      </c>
      <c r="D79" s="29">
        <f>SUM(D68:D78,D7)</f>
        <v>155928123.14016119</v>
      </c>
      <c r="E79" s="29">
        <f>SUM(E68:E78,E7)</f>
        <v>508496705.65567994</v>
      </c>
      <c r="F79" s="29">
        <f>SUM(F68:F78,F7)</f>
        <v>7966516760.239995</v>
      </c>
    </row>
    <row r="80" spans="1:42" ht="13.8" thickTop="1" x14ac:dyDescent="0.25"/>
  </sheetData>
  <mergeCells count="1">
    <mergeCell ref="A3:F3"/>
  </mergeCells>
  <pageMargins left="0.75" right="0.75" top="1" bottom="1" header="0.5" footer="0.5"/>
  <pageSetup scale="52" orientation="portrait" r:id="rId1"/>
  <headerFooter alignWithMargins="0">
    <oddHeader>&amp;RAppendix M04
3Q2017
Page 1 of 1</oddHeader>
    <oddFooter>&amp;L&amp;12USAC&amp;CUnaudited&amp;RMay 2,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M04</vt:lpstr>
      <vt:lpstr>'M04'!Print_Area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CJones</dc:creator>
  <cp:lastModifiedBy>CJones</cp:lastModifiedBy>
  <cp:lastPrinted>2017-04-13T18:42:16Z</cp:lastPrinted>
  <dcterms:created xsi:type="dcterms:W3CDTF">2017-04-12T17:08:44Z</dcterms:created>
  <dcterms:modified xsi:type="dcterms:W3CDTF">2017-05-01T18:28:23Z</dcterms:modified>
</cp:coreProperties>
</file>