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Performance Assessment and Reporting\Public\FCC Filings Preparation\2019 Filing\4Q2019\Step 2 - Filing Finished\Excel\M0\"/>
    </mc:Choice>
  </mc:AlternateContent>
  <bookViews>
    <workbookView xWindow="0" yWindow="0" windowWidth="23040" windowHeight="9396"/>
  </bookViews>
  <sheets>
    <sheet name="2019 Cash Quarterly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__Feb1">'[1]Aged AR'!$A$2:$J$8</definedName>
    <definedName name="___Feb1">'[1]Aged AR'!$A$2:$J$8</definedName>
    <definedName name="__Feb1">'[1]Aged AR'!$A$2:$J$8</definedName>
    <definedName name="_Bud02" hidden="1">#REF!</definedName>
    <definedName name="_bud1">#REF!</definedName>
    <definedName name="_bud2">#REF!</definedName>
    <definedName name="_Feb1">'[1]Aged AR'!$A$2:$J$8</definedName>
    <definedName name="_Key2" hidden="1">#REF!</definedName>
    <definedName name="_Order1" hidden="1">255</definedName>
    <definedName name="_Order2" hidden="1">255</definedName>
    <definedName name="_pg1">#REF!</definedName>
    <definedName name="_pg2">#REF!</definedName>
    <definedName name="_Sort" hidden="1">#REF!</definedName>
    <definedName name="_SS2">#REF!</definedName>
    <definedName name="_sub1">#REF!</definedName>
    <definedName name="_sub2">#REF!</definedName>
    <definedName name="Account">'[2]Chart of Accts'!$A$5:$B$587</definedName>
    <definedName name="adf">#REF!</definedName>
    <definedName name="AGE_BALANCES">#REF!</definedName>
    <definedName name="AGED_BALANCES">#REF!</definedName>
    <definedName name="Amount">[3]Sheet1!$H$8:$H$9</definedName>
    <definedName name="AR">#REF!</definedName>
    <definedName name="AS2DocOpenMode" hidden="1">"AS2DocumentEdit"</definedName>
    <definedName name="AS2HasNoAutoHeaderFooter" hidden="1">" "</definedName>
    <definedName name="AS2ReportLS" hidden="1">1</definedName>
    <definedName name="AS2SyncStepLS" hidden="1">0</definedName>
    <definedName name="AS2tic" hidden="1">#REF!</definedName>
    <definedName name="AS2TickmarkLS" hidden="1">#REF!</definedName>
    <definedName name="AS2VersionLS" hidden="1">300</definedName>
    <definedName name="asdfah">#REF!</definedName>
    <definedName name="August">#REF!</definedName>
    <definedName name="bank">#REF!</definedName>
    <definedName name="bd">#REF!</definedName>
    <definedName name="BG_Del" hidden="1">15</definedName>
    <definedName name="BG_Ins" hidden="1">4</definedName>
    <definedName name="BG_Mod" hidden="1">6</definedName>
    <definedName name="BILLING_PROVIDER">#REF!</definedName>
    <definedName name="BORD">#REF!</definedName>
    <definedName name="Bud">#REF!</definedName>
    <definedName name="Budget20">#REF!</definedName>
    <definedName name="CONSOLIDATED_bAL">#REF!</definedName>
    <definedName name="consolidated_balance_with_names_930">#REF!</definedName>
    <definedName name="Cost_Cntr">#REF!</definedName>
    <definedName name="cst">#REF!</definedName>
    <definedName name="DATA">[4]Tot_Blrz!$C$8:$S$282</definedName>
    <definedName name="data_670">#REF!</definedName>
    <definedName name="Data_Tab_1">#REF!</definedName>
    <definedName name="Data_Tab_3">#REF!</definedName>
    <definedName name="dba">#REF!</definedName>
    <definedName name="DBA_PRN">#REF!</definedName>
    <definedName name="December">#REF!</definedName>
    <definedName name="detail_inactive">#REF!</definedName>
    <definedName name="Disb">#REF!</definedName>
    <definedName name="dpt">#REF!</definedName>
    <definedName name="dta">#REF!</definedName>
    <definedName name="Dual_Format">#REF!</definedName>
    <definedName name="dud">#REF!</definedName>
    <definedName name="EXEMPT">#REF!</definedName>
    <definedName name="ext">#REF!</definedName>
    <definedName name="feap">'[1]Aged AR'!$A$2:$J$8</definedName>
    <definedName name="Feb">'[5]Aged AR'!$A$2:$J$8</definedName>
    <definedName name="fin">#REF!</definedName>
    <definedName name="FIN_ADJ">#REF!</definedName>
    <definedName name="frd">#REF!</definedName>
    <definedName name="frg">#REF!</definedName>
    <definedName name="FRINGEEX">#REF!</definedName>
    <definedName name="FRINGENO">#REF!</definedName>
    <definedName name="FRSC_Format">#REF!</definedName>
    <definedName name="GeneralStaff">#REF!</definedName>
    <definedName name="GMargin_Format">#REF!</definedName>
    <definedName name="gtgh">'[6]Aged AR'!$A$2:$J$8</definedName>
    <definedName name="gusa">#REF!</definedName>
    <definedName name="Gusa_Depts">#REF!</definedName>
    <definedName name="Holidays">#REF!</definedName>
    <definedName name="june">'[7]Aged AR'!$A$2:$J$8</definedName>
    <definedName name="kas">#REF!</definedName>
    <definedName name="kou">'[6]Aged AR'!$A$2:$J$8</definedName>
    <definedName name="LI" hidden="1">#REF!</definedName>
    <definedName name="lkajdf">'[6]Aged AR'!$A$2:$J$8</definedName>
    <definedName name="lku">#REF!</definedName>
    <definedName name="Lookup_Data">#REF!</definedName>
    <definedName name="Management">#REF!</definedName>
    <definedName name="netting">#REF!</definedName>
    <definedName name="new" hidden="1">#REF!</definedName>
    <definedName name="non">#REF!</definedName>
    <definedName name="NONEX">#REF!</definedName>
    <definedName name="number">#REF!</definedName>
    <definedName name="nw" hidden="1">#REF!</definedName>
    <definedName name="occ">#REF!</definedName>
    <definedName name="old">#REF!</definedName>
    <definedName name="Old_Accounts">#REF!</definedName>
    <definedName name="Old_Cost_Centers">#REF!</definedName>
    <definedName name="OPTION">'[8]Assumptions HC pre 2012'!$W$92</definedName>
    <definedName name="PAGE1">#REF!</definedName>
    <definedName name="PAGE2">#REF!</definedName>
    <definedName name="PeriodsTableBraun">[9]PeriodsTableBraun!$C$4:$D$66</definedName>
    <definedName name="PeriodsTableDuracell">[10]PeriodsTableD!$C$4:$D$66</definedName>
    <definedName name="PeriodsTableOCM">[11]PeriodsTableOCM!$C$4:$D$66</definedName>
    <definedName name="PeriodsTableOCP">[12]PeriodsTableOCP!$C$4:$D$66</definedName>
    <definedName name="Planview">'[13]Payment Pay PlanView_'!$A$1:$P$6</definedName>
    <definedName name="_xlnm.Print_Area" localSheetId="0">'2019 Cash Quarterly'!$A$1:$F$52</definedName>
    <definedName name="_xlnm.Print_Area">#REF!</definedName>
    <definedName name="Print_Area_MI">#REF!</definedName>
    <definedName name="qFRNBalance">#REF!</definedName>
    <definedName name="qFRNBalanceDelta">#REF!</definedName>
    <definedName name="qIssuedCommitAdjs">#REF!</definedName>
    <definedName name="qReconciledDates">#REF!</definedName>
    <definedName name="qReconciledFYSummary">#REF!</definedName>
    <definedName name="qReconciledSummary">#REF!</definedName>
    <definedName name="Query1">#REF!</definedName>
    <definedName name="Report_670">#REF!</definedName>
    <definedName name="Results">#REF!</definedName>
    <definedName name="rpt">#REF!</definedName>
    <definedName name="S_Adjust_GT">'[14]p.1 Lead'!#REF!</definedName>
    <definedName name="S_AJE_Tot_GT">'[14]p.1 Lead'!#REF!</definedName>
    <definedName name="S_CY_Beg_GT">'[14]p.1 Lead'!#REF!</definedName>
    <definedName name="S_CY_End_GT">'[14]p.1 Lead'!#REF!</definedName>
    <definedName name="S_PY_End_GT">'[14]p.1 Lead'!#REF!</definedName>
    <definedName name="S_RJE_Tot_GT">'[14]p.1 Lead'!#REF!</definedName>
    <definedName name="SAP_Depts">#REF!</definedName>
    <definedName name="selling">#REF!</definedName>
    <definedName name="September">#REF!</definedName>
    <definedName name="slg">#REF!</definedName>
    <definedName name="SM_BALANCES">#REF!</definedName>
    <definedName name="Spec">#REF!</definedName>
    <definedName name="spec1">#REF!</definedName>
    <definedName name="Spec2">#REF!</definedName>
    <definedName name="SS">#REF!</definedName>
    <definedName name="StartingPoint2">[15]Departmental!$D$9</definedName>
    <definedName name="Summary_Sal">#REF!</definedName>
    <definedName name="tbl_ReconciledPilotDates">#REF!</definedName>
    <definedName name="Timing_Sal">#REF!</definedName>
    <definedName name="Total_Cash_Receipts_from_operations">'[16]TR 224'!$B$31</definedName>
    <definedName name="XX">#REF!</definedName>
    <definedName name="XXX">#REF!</definedName>
    <definedName name="zane">'[17]Aged AR'!$A$2:$J$8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2" i="1" l="1"/>
  <c r="D42" i="1"/>
  <c r="C42" i="1"/>
  <c r="B42" i="1"/>
  <c r="F42" i="1" s="1"/>
  <c r="E41" i="1"/>
  <c r="D41" i="1"/>
  <c r="C41" i="1"/>
  <c r="B41" i="1"/>
  <c r="F41" i="1" s="1"/>
  <c r="E40" i="1"/>
  <c r="D40" i="1"/>
  <c r="C40" i="1"/>
  <c r="B40" i="1"/>
  <c r="F40" i="1" s="1"/>
  <c r="E39" i="1"/>
  <c r="D39" i="1"/>
  <c r="C39" i="1"/>
  <c r="B39" i="1"/>
  <c r="F39" i="1" s="1"/>
  <c r="E38" i="1"/>
  <c r="D38" i="1"/>
  <c r="C38" i="1"/>
  <c r="B38" i="1"/>
  <c r="F38" i="1" s="1"/>
  <c r="E33" i="1"/>
  <c r="D33" i="1"/>
  <c r="C33" i="1"/>
  <c r="B33" i="1"/>
  <c r="F33" i="1" s="1"/>
  <c r="E32" i="1"/>
  <c r="D32" i="1"/>
  <c r="C32" i="1"/>
  <c r="B32" i="1"/>
  <c r="F32" i="1" s="1"/>
  <c r="E31" i="1"/>
  <c r="D31" i="1"/>
  <c r="C31" i="1"/>
  <c r="B31" i="1"/>
  <c r="F31" i="1" s="1"/>
  <c r="E30" i="1"/>
  <c r="D30" i="1"/>
  <c r="C30" i="1"/>
  <c r="B30" i="1"/>
  <c r="F30" i="1" s="1"/>
  <c r="E29" i="1"/>
  <c r="D29" i="1"/>
  <c r="C29" i="1"/>
  <c r="B29" i="1"/>
  <c r="F29" i="1" s="1"/>
  <c r="E24" i="1"/>
  <c r="D24" i="1"/>
  <c r="C24" i="1"/>
  <c r="B24" i="1"/>
  <c r="F24" i="1" s="1"/>
  <c r="E23" i="1"/>
  <c r="D23" i="1"/>
  <c r="C23" i="1"/>
  <c r="B23" i="1"/>
  <c r="F23" i="1" s="1"/>
  <c r="E22" i="1"/>
  <c r="D22" i="1"/>
  <c r="C22" i="1"/>
  <c r="B22" i="1"/>
  <c r="F22" i="1" s="1"/>
  <c r="E21" i="1"/>
  <c r="D21" i="1"/>
  <c r="C21" i="1"/>
  <c r="B21" i="1"/>
  <c r="F21" i="1" s="1"/>
  <c r="E20" i="1"/>
  <c r="D20" i="1"/>
  <c r="C20" i="1"/>
  <c r="B20" i="1"/>
  <c r="F20" i="1" s="1"/>
  <c r="E15" i="1"/>
  <c r="E51" i="1" s="1"/>
  <c r="D15" i="1"/>
  <c r="D51" i="1" s="1"/>
  <c r="C15" i="1"/>
  <c r="C51" i="1" s="1"/>
  <c r="B15" i="1"/>
  <c r="B51" i="1" s="1"/>
  <c r="E14" i="1"/>
  <c r="E50" i="1" s="1"/>
  <c r="D14" i="1"/>
  <c r="D50" i="1" s="1"/>
  <c r="C14" i="1"/>
  <c r="C50" i="1" s="1"/>
  <c r="B14" i="1"/>
  <c r="B50" i="1" s="1"/>
  <c r="F50" i="1" s="1"/>
  <c r="E13" i="1"/>
  <c r="E49" i="1" s="1"/>
  <c r="D13" i="1"/>
  <c r="D49" i="1" s="1"/>
  <c r="C13" i="1"/>
  <c r="C49" i="1" s="1"/>
  <c r="B13" i="1"/>
  <c r="B49" i="1" s="1"/>
  <c r="F49" i="1" s="1"/>
  <c r="E12" i="1"/>
  <c r="E48" i="1" s="1"/>
  <c r="D12" i="1"/>
  <c r="D48" i="1" s="1"/>
  <c r="C12" i="1"/>
  <c r="C48" i="1" s="1"/>
  <c r="B12" i="1"/>
  <c r="B48" i="1" s="1"/>
  <c r="F48" i="1" s="1"/>
  <c r="E11" i="1"/>
  <c r="E16" i="1" s="1"/>
  <c r="E25" i="1" s="1"/>
  <c r="E34" i="1" s="1"/>
  <c r="E43" i="1" s="1"/>
  <c r="D11" i="1"/>
  <c r="D16" i="1" s="1"/>
  <c r="D25" i="1" s="1"/>
  <c r="D34" i="1" s="1"/>
  <c r="D43" i="1" s="1"/>
  <c r="C11" i="1"/>
  <c r="C47" i="1" s="1"/>
  <c r="C52" i="1" s="1"/>
  <c r="B11" i="1"/>
  <c r="B16" i="1" s="1"/>
  <c r="B25" i="1" s="1"/>
  <c r="B34" i="1" s="1"/>
  <c r="B43" i="1" s="1"/>
  <c r="F51" i="1" l="1"/>
  <c r="F13" i="1"/>
  <c r="C16" i="1"/>
  <c r="C25" i="1" s="1"/>
  <c r="C34" i="1" s="1"/>
  <c r="C43" i="1" s="1"/>
  <c r="D47" i="1"/>
  <c r="D52" i="1" s="1"/>
  <c r="F14" i="1"/>
  <c r="E47" i="1"/>
  <c r="E52" i="1" s="1"/>
  <c r="F11" i="1"/>
  <c r="F15" i="1"/>
  <c r="B47" i="1"/>
  <c r="F12" i="1"/>
  <c r="F16" i="1" l="1"/>
  <c r="F25" i="1" s="1"/>
  <c r="F34" i="1" s="1"/>
  <c r="F43" i="1" s="1"/>
  <c r="B52" i="1"/>
  <c r="F47" i="1"/>
  <c r="F52" i="1" s="1"/>
</calcChain>
</file>

<file path=xl/sharedStrings.xml><?xml version="1.0" encoding="utf-8"?>
<sst xmlns="http://schemas.openxmlformats.org/spreadsheetml/2006/main" count="43" uniqueCount="23">
  <si>
    <t>UNIVERSAL SERVICE FUND ACTIVITY</t>
  </si>
  <si>
    <t>FUND BALANCE - CASH BASIS</t>
  </si>
  <si>
    <t>SL Program</t>
  </si>
  <si>
    <t>High Cost Program</t>
  </si>
  <si>
    <t>Low Income Program</t>
  </si>
  <si>
    <t>RHC Program</t>
  </si>
  <si>
    <t>Total</t>
  </si>
  <si>
    <t>Cash at 12/31/18</t>
  </si>
  <si>
    <t>First Q 2019 Activity:</t>
  </si>
  <si>
    <t>Receipts on billings</t>
  </si>
  <si>
    <t>Program Disbursements</t>
  </si>
  <si>
    <t>Administrative Disb.</t>
  </si>
  <si>
    <t>Interest Received</t>
  </si>
  <si>
    <t>Refunds</t>
  </si>
  <si>
    <t>Cash at 3/31/19</t>
  </si>
  <si>
    <t>Second Q 2019 Activity:</t>
  </si>
  <si>
    <t>Cash at 6/30/19</t>
  </si>
  <si>
    <t>Third Q 2019 Activity:</t>
  </si>
  <si>
    <t>Cash at 9/30/19</t>
  </si>
  <si>
    <t>Fourth Q 2019 Activity:</t>
  </si>
  <si>
    <t>Cash at 12/31/19</t>
  </si>
  <si>
    <t>Year to Date 2019 Activity:</t>
  </si>
  <si>
    <t>Cash YTD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</si>
</sst>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39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3" applyFont="1"/>
    <xf numFmtId="0" fontId="2" fillId="0" borderId="0" xfId="3" applyFont="1" applyFill="1" applyAlignment="1">
      <alignment horizontal="center"/>
    </xf>
    <xf numFmtId="164" fontId="2" fillId="0" borderId="0" xfId="3" applyNumberFormat="1" applyFont="1" applyFill="1" applyAlignment="1">
      <alignment horizontal="center"/>
    </xf>
    <xf numFmtId="0" fontId="4" fillId="0" borderId="0" xfId="3" applyFont="1"/>
    <xf numFmtId="39" fontId="4" fillId="0" borderId="1" xfId="4" applyFont="1" applyBorder="1" applyAlignment="1">
      <alignment horizontal="center"/>
    </xf>
    <xf numFmtId="164" fontId="4" fillId="0" borderId="0" xfId="1" applyNumberFormat="1" applyFont="1"/>
    <xf numFmtId="0" fontId="5" fillId="0" borderId="0" xfId="3" applyFont="1"/>
    <xf numFmtId="5" fontId="5" fillId="0" borderId="2" xfId="2" applyNumberFormat="1" applyFont="1" applyBorder="1"/>
    <xf numFmtId="0" fontId="5" fillId="0" borderId="1" xfId="3" applyFont="1" applyBorder="1"/>
    <xf numFmtId="5" fontId="4" fillId="0" borderId="0" xfId="2" applyNumberFormat="1" applyFont="1" applyFill="1" applyAlignment="1">
      <alignment horizontal="right"/>
    </xf>
    <xf numFmtId="164" fontId="3" fillId="0" borderId="0" xfId="1" applyNumberFormat="1" applyFont="1"/>
    <xf numFmtId="37" fontId="4" fillId="0" borderId="0" xfId="2" applyNumberFormat="1" applyFont="1" applyFill="1" applyAlignment="1">
      <alignment horizontal="right"/>
    </xf>
    <xf numFmtId="37" fontId="4" fillId="0" borderId="0" xfId="1" applyNumberFormat="1" applyFont="1" applyFill="1" applyAlignment="1">
      <alignment horizontal="right"/>
    </xf>
    <xf numFmtId="39" fontId="3" fillId="0" borderId="0" xfId="1" applyNumberFormat="1" applyFont="1"/>
    <xf numFmtId="5" fontId="5" fillId="0" borderId="3" xfId="1" applyNumberFormat="1" applyFont="1" applyFill="1" applyBorder="1" applyAlignment="1">
      <alignment horizontal="right"/>
    </xf>
    <xf numFmtId="164" fontId="4" fillId="0" borderId="0" xfId="1" applyNumberFormat="1" applyFont="1" applyAlignment="1">
      <alignment horizontal="right"/>
    </xf>
    <xf numFmtId="164" fontId="5" fillId="0" borderId="0" xfId="2" applyNumberFormat="1" applyFont="1" applyBorder="1"/>
    <xf numFmtId="43" fontId="3" fillId="0" borderId="0" xfId="1" applyNumberFormat="1" applyFont="1"/>
    <xf numFmtId="0" fontId="1" fillId="0" borderId="0" xfId="3"/>
    <xf numFmtId="43" fontId="3" fillId="0" borderId="0" xfId="3" applyNumberFormat="1" applyFont="1"/>
    <xf numFmtId="164" fontId="4" fillId="0" borderId="0" xfId="1" applyNumberFormat="1" applyFont="1" applyBorder="1" applyAlignment="1">
      <alignment horizontal="right"/>
    </xf>
    <xf numFmtId="5" fontId="5" fillId="0" borderId="0" xfId="1" applyNumberFormat="1" applyFont="1" applyFill="1" applyBorder="1" applyAlignment="1">
      <alignment horizontal="right"/>
    </xf>
    <xf numFmtId="0" fontId="5" fillId="0" borderId="0" xfId="3" applyFont="1" applyBorder="1"/>
    <xf numFmtId="43" fontId="4" fillId="0" borderId="0" xfId="1" applyFont="1"/>
    <xf numFmtId="0" fontId="2" fillId="0" borderId="0" xfId="3" applyFont="1" applyFill="1" applyAlignment="1">
      <alignment horizontal="center"/>
    </xf>
  </cellXfs>
  <cellStyles count="5">
    <cellStyle name="Comma" xfId="1" builtinId="3"/>
    <cellStyle name="Comma_Copy of ACCRUAL TEMPLATE" xfId="4"/>
    <cellStyle name="Currency" xfId="2" builtinId="4"/>
    <cellStyle name="Normal" xfId="0" builtinId="0"/>
    <cellStyle name="Normal 1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um\dmcl\00015d8a\wd-3r5z5f1\8002449a\AP%20SCHEDULES\Documents%20and%20Settings\cchua\Local%20Settings\Temporary%20Internet%20Files\OLK13\AP%20DEC'03\AP%20NOV%20'03\AP%20OCT'03\AP%20AUG'03\June%20Final%20Binder\Documents%20and%20Settings\jgrace005\My%20Docu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O04-F\VOL2\Documents%20and%20Settings\sohh\CONA%20Fin%20Plan%20II\EITF%2025%20Project\Archive%20files\Duracell%20130%20Import-Export%20Templat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O04-F\VOL2\Documents%20and%20Settings\sohh\CONA%20Fin%20Plan%20II\EITF%2025%20Project\Archive%20files\OC%20Manual%20130%20Import-Export%20Templat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O04-F\VOL2\Documents%20and%20Settings\sohh\CONA%20Fin%20Plan%20II\EITF%2025%20Project\Archive%20files\OC%20Power%20130%20Import-Export%20Templat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ccounting%20-%20USF\Budgetary%20Accounting\2016%20BUDGETARY%20ENTRIES\5%20-%20Feb%20Budgetary%20Entries\Returned%20Funds%20Support\Reconciliation%20&amp;%20Entry\January%202016%20Returned%20Funds%20Reconciliation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1.1%20USAC%20Property%20Combined%20Leadsheet%20at%2012%2031%2005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plan\POE's\2001\Database\Download\Actuals\AugActualsDB%20v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ccounting%20-%20USF\Month%20End%20Close\FY%20-%202018%20EOM%20CLOSING%20FILES\05-31-18%20EOM%20CLOSING%20FILES\Cash\Weekly%20Cash%20Binders\Cash%20Binder%2005.31.18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%20SCHEDULES\Documents%20and%20Settings\cchua\Local%20Settings\Temporary%20Internet%20Files\OLK13\AP%20DEC'03\AP%20NOV%20'03\AP%20OCT'03\AP%20AUG'03\June%20Final%20Binder\DOCUME~1\JGRACE~1\LOCALS~1\Temp\January%20AR%20Binder,%20v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Private/Finance%20-%20FPA/03_Internal%20Reporting/BOD%20Reports_Filing%20Prep/M03/M03%20-%20CASH%20-%20Fund%20Balance%202019%20Detai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hart%20of%20Acct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sbursements\Data\Disb%20P%20&amp;%20P\QC\QC%20Sign-Off%20SLD-RH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xmittaln\Desktop\December%20Close%20P&amp;L%20(Hyperion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TSRV\Profiles\ebime\Temporary%20Internet%20Files\OLK3\June%20Final%20Binder\Documents%20and%20Settings\jgrace005\My%20Documents\Accounts%20Receivable\January\January%20AR%20Binder,%20v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TSRV\Profiles\ebime\Temporary%20Internet%20Files\OLK3\June%20Final%20Binder\DOCUME~1\JGRACE~1\LOCALS~1\Temp\January%20AR%20Binder,%20v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JUNE%20FINAL%20BINDER\Documents%20and%20Settings\jgrace005\My%20Documents\Accounts%20Receivable\January\January%20AR%20Binder,%20v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Private\Finance%20-%20RAP%20Group\10-year%20plan\10%20Year%20Plan%20June%202013%20Submission\Submitted%20to%20the%20FCC\June%202013%20Ten%20Year%20Plan%205.29.13\MASTER%2010%20Year%20June%202013%20Submission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O04-F\VOL2\Documents%20and%20Settings\sohh\CONA%20Fin%20Plan%20II\EITF%2025%20Project\Archive%20files\Braun%20130%20Import-Export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Schedule "/>
      <sheetName val="Billing Check Sheet"/>
      <sheetName val="AR Schedule"/>
      <sheetName val="Jan Billing Summary"/>
      <sheetName val="SM Charges"/>
      <sheetName val="Contributors"/>
      <sheetName val="LIRE"/>
      <sheetName val="Deminimis "/>
      <sheetName val="SM adj-crd"/>
      <sheetName val="AR Transfers Exception"/>
      <sheetName val="Applied Disbursements"/>
      <sheetName val="Jan netting"/>
      <sheetName val=" Late Payment Fees"/>
      <sheetName val=" Late Fee Credits"/>
      <sheetName val=" Late Filing Fee"/>
      <sheetName val="Invoice Exception Jan"/>
      <sheetName val="monthly Collection Summary  "/>
      <sheetName val="Billing Exception Jan"/>
      <sheetName val="Aged AR"/>
      <sheetName val="Collection Summary "/>
      <sheetName val="Cumulative Billing Summary"/>
      <sheetName val="1-Close proced"/>
      <sheetName val="Ag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HC</v>
          </cell>
          <cell r="B2">
            <v>298747223.72039974</v>
          </cell>
          <cell r="C2">
            <v>218292355.98209971</v>
          </cell>
          <cell r="D2">
            <v>23057669.622699998</v>
          </cell>
          <cell r="E2">
            <v>11160004.711700004</v>
          </cell>
          <cell r="F2">
            <v>3258303.5068999999</v>
          </cell>
          <cell r="G2">
            <v>5126567.7397999987</v>
          </cell>
          <cell r="H2">
            <v>4027754.659</v>
          </cell>
          <cell r="I2">
            <v>8054168.8806000017</v>
          </cell>
          <cell r="J2">
            <v>25770398.617600009</v>
          </cell>
        </row>
        <row r="3">
          <cell r="A3" t="str">
            <v>LI</v>
          </cell>
          <cell r="B3">
            <v>71029351.56859985</v>
          </cell>
          <cell r="C3">
            <v>51750514.828199863</v>
          </cell>
          <cell r="D3">
            <v>5201225.6768000005</v>
          </cell>
          <cell r="E3">
            <v>2665251.6078000003</v>
          </cell>
          <cell r="F3">
            <v>784778.60419999983</v>
          </cell>
          <cell r="G3">
            <v>1346357.1326000001</v>
          </cell>
          <cell r="H3">
            <v>1055181.3858</v>
          </cell>
          <cell r="I3">
            <v>2000356.0744</v>
          </cell>
          <cell r="J3">
            <v>6225686.258799999</v>
          </cell>
        </row>
        <row r="4">
          <cell r="A4" t="str">
            <v>RHC</v>
          </cell>
          <cell r="B4">
            <v>1819793.9617000001</v>
          </cell>
          <cell r="C4">
            <v>913077.03649999981</v>
          </cell>
          <cell r="D4">
            <v>262517.50359999994</v>
          </cell>
          <cell r="E4">
            <v>129116.86020000001</v>
          </cell>
          <cell r="F4">
            <v>37293.473100000003</v>
          </cell>
          <cell r="G4">
            <v>62623.223399999981</v>
          </cell>
          <cell r="H4">
            <v>50196.913200000003</v>
          </cell>
          <cell r="I4">
            <v>80832.968400000012</v>
          </cell>
          <cell r="J4">
            <v>284135.98330000014</v>
          </cell>
        </row>
        <row r="5">
          <cell r="A5" t="str">
            <v>SLC</v>
          </cell>
          <cell r="B5">
            <v>207029842.36509979</v>
          </cell>
          <cell r="C5">
            <v>146512260.73449981</v>
          </cell>
          <cell r="D5">
            <v>15861241.023800001</v>
          </cell>
          <cell r="E5">
            <v>8331443.7881000014</v>
          </cell>
          <cell r="F5">
            <v>2277966.8001999999</v>
          </cell>
          <cell r="G5">
            <v>4490979.9084999999</v>
          </cell>
          <cell r="H5">
            <v>3514184.7073999997</v>
          </cell>
          <cell r="I5">
            <v>6861054.0946000014</v>
          </cell>
          <cell r="J5">
            <v>19180711.308000002</v>
          </cell>
        </row>
        <row r="6">
          <cell r="A6" t="str">
            <v>Cr</v>
          </cell>
          <cell r="B6">
            <v>-49715121.904399946</v>
          </cell>
          <cell r="C6">
            <v>-49715121.904399946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Lat</v>
          </cell>
          <cell r="B7">
            <v>10496314.2732</v>
          </cell>
          <cell r="C7">
            <v>878522.63989999995</v>
          </cell>
          <cell r="D7">
            <v>614029.72210000013</v>
          </cell>
          <cell r="E7">
            <v>623270.14110000012</v>
          </cell>
          <cell r="F7">
            <v>530460.41009999998</v>
          </cell>
          <cell r="G7">
            <v>445384.3175</v>
          </cell>
          <cell r="H7">
            <v>450258.69619999989</v>
          </cell>
          <cell r="I7">
            <v>2200597.3134000003</v>
          </cell>
          <cell r="J7">
            <v>4753791.0328999991</v>
          </cell>
        </row>
        <row r="8">
          <cell r="A8" t="str">
            <v>Other</v>
          </cell>
          <cell r="B8">
            <v>11236436.5178</v>
          </cell>
          <cell r="C8">
            <v>577841.5368</v>
          </cell>
          <cell r="D8">
            <v>520415.30049999995</v>
          </cell>
          <cell r="E8">
            <v>7101041.7340000002</v>
          </cell>
          <cell r="F8">
            <v>246873.05</v>
          </cell>
          <cell r="G8">
            <v>1.3900000000000001E-2</v>
          </cell>
          <cell r="H8">
            <v>141119.26999999999</v>
          </cell>
          <cell r="I8">
            <v>1300864.3688000001</v>
          </cell>
          <cell r="J8">
            <v>1348281.2438000001</v>
          </cell>
        </row>
      </sheetData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sTableD"/>
      <sheetName val="Checklist"/>
      <sheetName val="130 USTOT"/>
      <sheetName val="130 CANADA"/>
      <sheetName val="130 NAMERHQ"/>
      <sheetName val="Thermoscan For Joe Dooley"/>
      <sheetName val="sourceThermoscan"/>
      <sheetName val="Sheet1"/>
      <sheetName val="sourceThermoscan ($)"/>
      <sheetName val="Main Messages"/>
      <sheetName val="Main Messages Continued"/>
      <sheetName val="Summary of Results"/>
      <sheetName val="FRS"/>
      <sheetName val="Shavers Units "/>
      <sheetName val="Shavers FRS$"/>
      <sheetName val="PFO Bridge"/>
      <sheetName val="Volume Mix_QTD"/>
      <sheetName val="Volume Mix_YTD"/>
      <sheetName val="Braun_FRSC_YTD"/>
      <sheetName val="Braun_FRS_YTD"/>
      <sheetName val="Promotional Spending YTD"/>
      <sheetName val="Media Spending"/>
      <sheetName val="Composite P&amp;L Q2 and TY"/>
      <sheetName val="Composite P&amp;L"/>
      <sheetName val="Risks &amp; Opp"/>
    </sheetNames>
    <sheetDataSet>
      <sheetData sheetId="0" refreshError="1">
        <row r="4">
          <cell r="C4" t="str">
            <v>Apr 2000</v>
          </cell>
          <cell r="D4">
            <v>36646</v>
          </cell>
        </row>
        <row r="5">
          <cell r="C5" t="str">
            <v>Apr 2001</v>
          </cell>
          <cell r="D5">
            <v>37011</v>
          </cell>
        </row>
        <row r="6">
          <cell r="C6" t="str">
            <v>Apr 2002</v>
          </cell>
          <cell r="D6">
            <v>37376</v>
          </cell>
        </row>
        <row r="7">
          <cell r="C7" t="str">
            <v>Aug 2000</v>
          </cell>
          <cell r="D7">
            <v>36769</v>
          </cell>
        </row>
        <row r="8">
          <cell r="C8" t="str">
            <v>Aug 2001</v>
          </cell>
          <cell r="D8">
            <v>37134</v>
          </cell>
        </row>
        <row r="9">
          <cell r="C9" t="str">
            <v>Aug 2002</v>
          </cell>
          <cell r="D9">
            <v>37499</v>
          </cell>
        </row>
        <row r="10">
          <cell r="C10" t="str">
            <v>Dec 2000</v>
          </cell>
          <cell r="D10">
            <v>36891</v>
          </cell>
        </row>
        <row r="11">
          <cell r="C11" t="str">
            <v>Dec 2001</v>
          </cell>
          <cell r="D11">
            <v>37256</v>
          </cell>
        </row>
        <row r="12">
          <cell r="C12" t="str">
            <v>Dec 2002</v>
          </cell>
          <cell r="D12">
            <v>37621</v>
          </cell>
        </row>
        <row r="13">
          <cell r="C13" t="str">
            <v>Feb 2000</v>
          </cell>
          <cell r="D13">
            <v>36584</v>
          </cell>
        </row>
        <row r="14">
          <cell r="C14" t="str">
            <v>Feb 2001</v>
          </cell>
          <cell r="D14">
            <v>36950</v>
          </cell>
        </row>
        <row r="15">
          <cell r="C15" t="str">
            <v>Feb 2002</v>
          </cell>
          <cell r="D15">
            <v>37315</v>
          </cell>
        </row>
        <row r="16">
          <cell r="C16" t="str">
            <v>Jan 2000</v>
          </cell>
          <cell r="D16">
            <v>36556</v>
          </cell>
        </row>
        <row r="17">
          <cell r="C17" t="str">
            <v>Jan 2001</v>
          </cell>
          <cell r="D17">
            <v>36922</v>
          </cell>
        </row>
        <row r="18">
          <cell r="C18" t="str">
            <v>Jan 2002</v>
          </cell>
          <cell r="D18">
            <v>37287</v>
          </cell>
        </row>
        <row r="19">
          <cell r="C19" t="str">
            <v>Jul 2000</v>
          </cell>
          <cell r="D19">
            <v>36738</v>
          </cell>
        </row>
        <row r="20">
          <cell r="C20" t="str">
            <v>Jul 2001</v>
          </cell>
          <cell r="D20">
            <v>37103</v>
          </cell>
        </row>
        <row r="21">
          <cell r="C21" t="str">
            <v>Jul 2002</v>
          </cell>
          <cell r="D21">
            <v>37468</v>
          </cell>
        </row>
        <row r="22">
          <cell r="C22" t="str">
            <v>Jun 2000</v>
          </cell>
          <cell r="D22">
            <v>36707</v>
          </cell>
        </row>
        <row r="23">
          <cell r="C23" t="str">
            <v>Jun 2001</v>
          </cell>
          <cell r="D23">
            <v>37072</v>
          </cell>
        </row>
        <row r="24">
          <cell r="C24" t="str">
            <v>Jun 2002</v>
          </cell>
          <cell r="D24">
            <v>37437</v>
          </cell>
        </row>
        <row r="25">
          <cell r="C25" t="str">
            <v>Mar 2000</v>
          </cell>
          <cell r="D25">
            <v>36616</v>
          </cell>
        </row>
        <row r="26">
          <cell r="C26" t="str">
            <v>Mar 2001</v>
          </cell>
          <cell r="D26">
            <v>36981</v>
          </cell>
        </row>
        <row r="27">
          <cell r="C27" t="str">
            <v>Mar 2002</v>
          </cell>
          <cell r="D27">
            <v>37346</v>
          </cell>
        </row>
        <row r="28">
          <cell r="C28" t="str">
            <v>May 2000</v>
          </cell>
          <cell r="D28">
            <v>36677</v>
          </cell>
        </row>
        <row r="29">
          <cell r="C29" t="str">
            <v>May 2001</v>
          </cell>
          <cell r="D29">
            <v>37042</v>
          </cell>
        </row>
        <row r="30">
          <cell r="C30" t="str">
            <v>May 2002</v>
          </cell>
          <cell r="D30">
            <v>37407</v>
          </cell>
        </row>
        <row r="31">
          <cell r="C31" t="str">
            <v>Nov 2000</v>
          </cell>
          <cell r="D31">
            <v>36860</v>
          </cell>
        </row>
        <row r="32">
          <cell r="C32" t="str">
            <v>Nov 2001</v>
          </cell>
          <cell r="D32">
            <v>37225</v>
          </cell>
        </row>
        <row r="33">
          <cell r="C33" t="str">
            <v>Nov 2002</v>
          </cell>
          <cell r="D33">
            <v>37590</v>
          </cell>
        </row>
        <row r="34">
          <cell r="C34" t="str">
            <v>Oct 2000</v>
          </cell>
          <cell r="D34">
            <v>36830</v>
          </cell>
        </row>
        <row r="35">
          <cell r="C35" t="str">
            <v>Oct 2001</v>
          </cell>
          <cell r="D35">
            <v>37195</v>
          </cell>
        </row>
        <row r="36">
          <cell r="C36" t="str">
            <v>Oct 2002</v>
          </cell>
          <cell r="D36">
            <v>37560</v>
          </cell>
        </row>
        <row r="37">
          <cell r="C37" t="str">
            <v>Sep 2000</v>
          </cell>
          <cell r="D37">
            <v>36799</v>
          </cell>
        </row>
        <row r="38">
          <cell r="C38" t="str">
            <v>Sep 2001</v>
          </cell>
          <cell r="D38">
            <v>37164</v>
          </cell>
        </row>
        <row r="39">
          <cell r="C39" t="str">
            <v>Sep 2002</v>
          </cell>
          <cell r="D39">
            <v>37529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sTableOCM"/>
      <sheetName val="Checklist"/>
      <sheetName val="130 GCONA"/>
      <sheetName val="130 1CANADA"/>
      <sheetName val="130 1OUSPROF"/>
      <sheetName val="130 1OCANADA"/>
    </sheetNames>
    <sheetDataSet>
      <sheetData sheetId="0" refreshError="1">
        <row r="4">
          <cell r="C4" t="str">
            <v>Apr 2000</v>
          </cell>
          <cell r="D4">
            <v>36646</v>
          </cell>
        </row>
        <row r="5">
          <cell r="C5" t="str">
            <v>Apr 2001</v>
          </cell>
          <cell r="D5">
            <v>37011</v>
          </cell>
        </row>
        <row r="6">
          <cell r="C6" t="str">
            <v>Apr 2002</v>
          </cell>
          <cell r="D6">
            <v>37376</v>
          </cell>
        </row>
        <row r="7">
          <cell r="C7" t="str">
            <v>Aug 2000</v>
          </cell>
          <cell r="D7">
            <v>36769</v>
          </cell>
        </row>
        <row r="8">
          <cell r="C8" t="str">
            <v>Aug 2001</v>
          </cell>
          <cell r="D8">
            <v>37134</v>
          </cell>
        </row>
        <row r="9">
          <cell r="C9" t="str">
            <v>Aug 2002</v>
          </cell>
          <cell r="D9">
            <v>37499</v>
          </cell>
        </row>
        <row r="10">
          <cell r="C10" t="str">
            <v>Dec 2000</v>
          </cell>
          <cell r="D10">
            <v>36891</v>
          </cell>
        </row>
        <row r="11">
          <cell r="C11" t="str">
            <v>Dec 2001</v>
          </cell>
          <cell r="D11">
            <v>37256</v>
          </cell>
        </row>
        <row r="12">
          <cell r="C12" t="str">
            <v>Dec 2002</v>
          </cell>
          <cell r="D12">
            <v>37621</v>
          </cell>
        </row>
        <row r="13">
          <cell r="C13" t="str">
            <v>Feb 2000</v>
          </cell>
          <cell r="D13">
            <v>36584</v>
          </cell>
        </row>
        <row r="14">
          <cell r="C14" t="str">
            <v>Feb 2001</v>
          </cell>
          <cell r="D14">
            <v>36950</v>
          </cell>
        </row>
        <row r="15">
          <cell r="C15" t="str">
            <v>Feb 2002</v>
          </cell>
          <cell r="D15">
            <v>37315</v>
          </cell>
        </row>
        <row r="16">
          <cell r="C16" t="str">
            <v>Jan 2000</v>
          </cell>
          <cell r="D16">
            <v>36556</v>
          </cell>
        </row>
        <row r="17">
          <cell r="C17" t="str">
            <v>Jan 2001</v>
          </cell>
          <cell r="D17">
            <v>36922</v>
          </cell>
        </row>
        <row r="18">
          <cell r="C18" t="str">
            <v>Jan 2002</v>
          </cell>
          <cell r="D18">
            <v>37287</v>
          </cell>
        </row>
        <row r="19">
          <cell r="C19" t="str">
            <v>Jul 2000</v>
          </cell>
          <cell r="D19">
            <v>36738</v>
          </cell>
        </row>
        <row r="20">
          <cell r="C20" t="str">
            <v>Jul 2001</v>
          </cell>
          <cell r="D20">
            <v>37103</v>
          </cell>
        </row>
        <row r="21">
          <cell r="C21" t="str">
            <v>Jul 2002</v>
          </cell>
          <cell r="D21">
            <v>37468</v>
          </cell>
        </row>
        <row r="22">
          <cell r="C22" t="str">
            <v>Jun 2000</v>
          </cell>
          <cell r="D22">
            <v>36707</v>
          </cell>
        </row>
        <row r="23">
          <cell r="C23" t="str">
            <v>Jun 2001</v>
          </cell>
          <cell r="D23">
            <v>37072</v>
          </cell>
        </row>
        <row r="24">
          <cell r="C24" t="str">
            <v>Jun 2002</v>
          </cell>
          <cell r="D24">
            <v>37437</v>
          </cell>
        </row>
        <row r="25">
          <cell r="C25" t="str">
            <v>Mar 2000</v>
          </cell>
          <cell r="D25">
            <v>36616</v>
          </cell>
        </row>
        <row r="26">
          <cell r="C26" t="str">
            <v>Mar 2001</v>
          </cell>
          <cell r="D26">
            <v>36981</v>
          </cell>
        </row>
        <row r="27">
          <cell r="C27" t="str">
            <v>Mar 2002</v>
          </cell>
          <cell r="D27">
            <v>37346</v>
          </cell>
        </row>
        <row r="28">
          <cell r="C28" t="str">
            <v>May 2000</v>
          </cell>
          <cell r="D28">
            <v>36677</v>
          </cell>
        </row>
        <row r="29">
          <cell r="C29" t="str">
            <v>May 2001</v>
          </cell>
          <cell r="D29">
            <v>37042</v>
          </cell>
        </row>
        <row r="30">
          <cell r="C30" t="str">
            <v>May 2002</v>
          </cell>
          <cell r="D30">
            <v>37407</v>
          </cell>
        </row>
        <row r="31">
          <cell r="C31" t="str">
            <v>Nov 2000</v>
          </cell>
          <cell r="D31">
            <v>36860</v>
          </cell>
        </row>
        <row r="32">
          <cell r="C32" t="str">
            <v>Nov 2001</v>
          </cell>
          <cell r="D32">
            <v>37225</v>
          </cell>
        </row>
        <row r="33">
          <cell r="C33" t="str">
            <v>Nov 2002</v>
          </cell>
          <cell r="D33">
            <v>37590</v>
          </cell>
        </row>
        <row r="34">
          <cell r="C34" t="str">
            <v>Oct 2000</v>
          </cell>
          <cell r="D34">
            <v>36830</v>
          </cell>
        </row>
        <row r="35">
          <cell r="C35" t="str">
            <v>Oct 2001</v>
          </cell>
          <cell r="D35">
            <v>37195</v>
          </cell>
        </row>
        <row r="36">
          <cell r="C36" t="str">
            <v>Oct 2002</v>
          </cell>
          <cell r="D36">
            <v>37560</v>
          </cell>
        </row>
        <row r="37">
          <cell r="C37" t="str">
            <v>Sep 2000</v>
          </cell>
          <cell r="D37">
            <v>36799</v>
          </cell>
        </row>
        <row r="38">
          <cell r="C38" t="str">
            <v>Sep 2001</v>
          </cell>
          <cell r="D38">
            <v>37164</v>
          </cell>
        </row>
        <row r="39">
          <cell r="C39" t="str">
            <v>Sep 2002</v>
          </cell>
          <cell r="D39">
            <v>37529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sTableOCP"/>
      <sheetName val="Checklist"/>
      <sheetName val="130 GCONA"/>
      <sheetName val="130 1CANADA"/>
      <sheetName val="130 1OUSPROF"/>
      <sheetName val="130 1OCANADA"/>
      <sheetName val="130 NAMERHQ"/>
    </sheetNames>
    <sheetDataSet>
      <sheetData sheetId="0" refreshError="1">
        <row r="4">
          <cell r="C4" t="str">
            <v>Apr 2000</v>
          </cell>
          <cell r="D4">
            <v>36646</v>
          </cell>
        </row>
        <row r="5">
          <cell r="C5" t="str">
            <v>Apr 2001</v>
          </cell>
          <cell r="D5">
            <v>37011</v>
          </cell>
        </row>
        <row r="6">
          <cell r="C6" t="str">
            <v>Apr 2002</v>
          </cell>
          <cell r="D6">
            <v>37376</v>
          </cell>
        </row>
        <row r="7">
          <cell r="C7" t="str">
            <v>Aug 2000</v>
          </cell>
          <cell r="D7">
            <v>36769</v>
          </cell>
        </row>
        <row r="8">
          <cell r="C8" t="str">
            <v>Aug 2001</v>
          </cell>
          <cell r="D8">
            <v>37134</v>
          </cell>
        </row>
        <row r="9">
          <cell r="C9" t="str">
            <v>Aug 2002</v>
          </cell>
          <cell r="D9">
            <v>37499</v>
          </cell>
        </row>
        <row r="10">
          <cell r="C10" t="str">
            <v>Dec 2000</v>
          </cell>
          <cell r="D10">
            <v>36891</v>
          </cell>
        </row>
        <row r="11">
          <cell r="C11" t="str">
            <v>Dec 2001</v>
          </cell>
          <cell r="D11">
            <v>37256</v>
          </cell>
        </row>
        <row r="12">
          <cell r="C12" t="str">
            <v>Dec 2002</v>
          </cell>
          <cell r="D12">
            <v>37621</v>
          </cell>
        </row>
        <row r="13">
          <cell r="C13" t="str">
            <v>Feb 2000</v>
          </cell>
          <cell r="D13">
            <v>36584</v>
          </cell>
        </row>
        <row r="14">
          <cell r="C14" t="str">
            <v>Feb 2001</v>
          </cell>
          <cell r="D14">
            <v>36950</v>
          </cell>
        </row>
        <row r="15">
          <cell r="C15" t="str">
            <v>Feb 2002</v>
          </cell>
          <cell r="D15">
            <v>37315</v>
          </cell>
        </row>
        <row r="16">
          <cell r="C16" t="str">
            <v>Jan 2000</v>
          </cell>
          <cell r="D16">
            <v>36556</v>
          </cell>
        </row>
        <row r="17">
          <cell r="C17" t="str">
            <v>Jan 2001</v>
          </cell>
          <cell r="D17">
            <v>36922</v>
          </cell>
        </row>
        <row r="18">
          <cell r="C18" t="str">
            <v>Jan 2002</v>
          </cell>
          <cell r="D18">
            <v>37287</v>
          </cell>
        </row>
        <row r="19">
          <cell r="C19" t="str">
            <v>Jul 2000</v>
          </cell>
          <cell r="D19">
            <v>36738</v>
          </cell>
        </row>
        <row r="20">
          <cell r="C20" t="str">
            <v>Jul 2001</v>
          </cell>
          <cell r="D20">
            <v>37103</v>
          </cell>
        </row>
        <row r="21">
          <cell r="C21" t="str">
            <v>Jul 2002</v>
          </cell>
          <cell r="D21">
            <v>37468</v>
          </cell>
        </row>
        <row r="22">
          <cell r="C22" t="str">
            <v>Jun 2000</v>
          </cell>
          <cell r="D22">
            <v>36707</v>
          </cell>
        </row>
        <row r="23">
          <cell r="C23" t="str">
            <v>Jun 2001</v>
          </cell>
          <cell r="D23">
            <v>37072</v>
          </cell>
        </row>
        <row r="24">
          <cell r="C24" t="str">
            <v>Jun 2002</v>
          </cell>
          <cell r="D24">
            <v>37437</v>
          </cell>
        </row>
        <row r="25">
          <cell r="C25" t="str">
            <v>Mar 2000</v>
          </cell>
          <cell r="D25">
            <v>36616</v>
          </cell>
        </row>
        <row r="26">
          <cell r="C26" t="str">
            <v>Mar 2001</v>
          </cell>
          <cell r="D26">
            <v>36981</v>
          </cell>
        </row>
        <row r="27">
          <cell r="C27" t="str">
            <v>Mar 2002</v>
          </cell>
          <cell r="D27">
            <v>37346</v>
          </cell>
        </row>
        <row r="28">
          <cell r="C28" t="str">
            <v>May 2000</v>
          </cell>
          <cell r="D28">
            <v>36677</v>
          </cell>
        </row>
        <row r="29">
          <cell r="C29" t="str">
            <v>May 2001</v>
          </cell>
          <cell r="D29">
            <v>37042</v>
          </cell>
        </row>
        <row r="30">
          <cell r="C30" t="str">
            <v>May 2002</v>
          </cell>
          <cell r="D30">
            <v>37407</v>
          </cell>
        </row>
        <row r="31">
          <cell r="C31" t="str">
            <v>Nov 2000</v>
          </cell>
          <cell r="D31">
            <v>36860</v>
          </cell>
        </row>
        <row r="32">
          <cell r="C32" t="str">
            <v>Nov 2001</v>
          </cell>
          <cell r="D32">
            <v>37225</v>
          </cell>
        </row>
        <row r="33">
          <cell r="C33" t="str">
            <v>Nov 2002</v>
          </cell>
          <cell r="D33">
            <v>37590</v>
          </cell>
        </row>
        <row r="34">
          <cell r="C34" t="str">
            <v>Oct 2000</v>
          </cell>
          <cell r="D34">
            <v>36830</v>
          </cell>
        </row>
        <row r="35">
          <cell r="C35" t="str">
            <v>Oct 2001</v>
          </cell>
          <cell r="D35">
            <v>37195</v>
          </cell>
        </row>
        <row r="36">
          <cell r="C36" t="str">
            <v>Oct 2002</v>
          </cell>
          <cell r="D36">
            <v>37560</v>
          </cell>
        </row>
        <row r="37">
          <cell r="C37" t="str">
            <v>Sep 2000</v>
          </cell>
          <cell r="D37">
            <v>36799</v>
          </cell>
        </row>
        <row r="38">
          <cell r="C38" t="str">
            <v>Sep 2001</v>
          </cell>
          <cell r="D38">
            <v>37164</v>
          </cell>
        </row>
        <row r="39">
          <cell r="C39" t="str">
            <v>Sep 2002</v>
          </cell>
          <cell r="D39">
            <v>37529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Entries_CM"/>
      <sheetName val="Cancellation Bears Entries"/>
      <sheetName val="Reverse Entry"/>
      <sheetName val="By_Check_Lockbox"/>
      <sheetName val="December Open&amp;Pending "/>
      <sheetName val="Novemebr Open&amp;Pending  "/>
      <sheetName val="Cancellation Entry"/>
      <sheetName val="December15 Bank to 224"/>
      <sheetName val="Sheet1"/>
      <sheetName val="Canceled_BEAR_Payment_Returned_"/>
      <sheetName val="Finops"/>
      <sheetName val="Datainsight"/>
      <sheetName val="DI W Bears"/>
      <sheetName val="COMAD - Payment Plan Rec"/>
      <sheetName val="Payment Pay PlanView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">
          <cell r="A1" t="str">
            <v>Source: Datainsight (View Commitment Dates by FRN)</v>
          </cell>
        </row>
        <row r="2">
          <cell r="A2" t="str">
            <v>FRN</v>
          </cell>
          <cell r="B2" t="str">
            <v>BEN</v>
          </cell>
          <cell r="C2" t="str">
            <v>FUND_ REQ_ ID</v>
          </cell>
          <cell r="D2" t="str">
            <v>FUND_YEAR</v>
          </cell>
          <cell r="E2" t="str">
            <v>FCDL_Date</v>
          </cell>
          <cell r="F2" t="str">
            <v>Exemption_Category</v>
          </cell>
          <cell r="G2" t="str">
            <v>COMMITMENT_STATUS_CD</v>
          </cell>
          <cell r="H2" t="str">
            <v>SERVICE_ID</v>
          </cell>
          <cell r="I2" t="str">
            <v>COMMITMENT_DATE</v>
          </cell>
          <cell r="J2" t="str">
            <v>Prior Year/Current Year</v>
          </cell>
          <cell r="K2" t="str">
            <v>FIRST COMMITMENT DATE</v>
          </cell>
          <cell r="L2" t="str">
            <v>CYPY ACCOUNTING</v>
          </cell>
          <cell r="M2" t="str">
            <v>COMMITTED_AMT</v>
          </cell>
          <cell r="N2" t="str">
            <v>FRN_INV_ACT_PMT_AMT</v>
          </cell>
          <cell r="O2" t="str">
            <v>Prior Latest Deadline</v>
          </cell>
          <cell r="P2" t="str">
            <v>Current Latest Deadline</v>
          </cell>
        </row>
        <row r="3">
          <cell r="A3">
            <v>1469677</v>
          </cell>
          <cell r="B3">
            <v>127450</v>
          </cell>
          <cell r="C3">
            <v>531942</v>
          </cell>
          <cell r="D3">
            <v>2006</v>
          </cell>
          <cell r="E3">
            <v>39014</v>
          </cell>
          <cell r="F3" t="str">
            <v>exempt</v>
          </cell>
          <cell r="G3" t="str">
            <v>COMMITTED - FULL</v>
          </cell>
          <cell r="H3" t="str">
            <v>INTERNAL CONNECTIONS MNT</v>
          </cell>
          <cell r="I3">
            <v>39014</v>
          </cell>
          <cell r="J3" t="str">
            <v>PY</v>
          </cell>
          <cell r="K3">
            <v>39014</v>
          </cell>
          <cell r="L3" t="str">
            <v>PY</v>
          </cell>
          <cell r="M3">
            <v>0</v>
          </cell>
          <cell r="N3">
            <v>15190.23</v>
          </cell>
          <cell r="O3">
            <v>39384</v>
          </cell>
          <cell r="P3">
            <v>39384</v>
          </cell>
        </row>
        <row r="4">
          <cell r="A4">
            <v>1497163</v>
          </cell>
          <cell r="B4">
            <v>80077</v>
          </cell>
          <cell r="C4">
            <v>540359</v>
          </cell>
          <cell r="D4">
            <v>2006</v>
          </cell>
          <cell r="E4">
            <v>39070</v>
          </cell>
          <cell r="F4" t="str">
            <v>exempt</v>
          </cell>
          <cell r="G4" t="str">
            <v>COMMITTED - FULL</v>
          </cell>
          <cell r="H4" t="str">
            <v>INTERNAL CONNECTIONS</v>
          </cell>
          <cell r="I4">
            <v>39070</v>
          </cell>
          <cell r="J4" t="str">
            <v>PY</v>
          </cell>
          <cell r="K4">
            <v>39070</v>
          </cell>
          <cell r="L4" t="str">
            <v>PY</v>
          </cell>
          <cell r="M4">
            <v>35161</v>
          </cell>
          <cell r="N4">
            <v>33251.370000000003</v>
          </cell>
          <cell r="O4">
            <v>39475</v>
          </cell>
          <cell r="P4">
            <v>39475</v>
          </cell>
        </row>
        <row r="5">
          <cell r="A5">
            <v>1445099</v>
          </cell>
          <cell r="B5">
            <v>136412</v>
          </cell>
          <cell r="C5">
            <v>524764</v>
          </cell>
          <cell r="D5">
            <v>2006</v>
          </cell>
          <cell r="E5">
            <v>39028</v>
          </cell>
          <cell r="F5" t="str">
            <v>exempt</v>
          </cell>
          <cell r="G5" t="str">
            <v>COMMITTED - FULL</v>
          </cell>
          <cell r="H5" t="str">
            <v>INTERNAL CONNECTIONS</v>
          </cell>
          <cell r="I5">
            <v>39028</v>
          </cell>
          <cell r="J5" t="str">
            <v>PY</v>
          </cell>
          <cell r="K5">
            <v>39028</v>
          </cell>
          <cell r="L5" t="str">
            <v>PY</v>
          </cell>
          <cell r="M5">
            <v>127778.96</v>
          </cell>
          <cell r="N5">
            <v>5256.98</v>
          </cell>
          <cell r="O5">
            <v>40571</v>
          </cell>
          <cell r="P5">
            <v>40571</v>
          </cell>
        </row>
        <row r="6">
          <cell r="A6">
            <v>1470030</v>
          </cell>
          <cell r="B6">
            <v>127450</v>
          </cell>
          <cell r="C6">
            <v>531942</v>
          </cell>
          <cell r="D6">
            <v>2006</v>
          </cell>
          <cell r="E6">
            <v>39014</v>
          </cell>
          <cell r="F6" t="str">
            <v>exempt</v>
          </cell>
          <cell r="G6" t="str">
            <v>COMMITTED - FULL</v>
          </cell>
          <cell r="H6" t="str">
            <v>INTERNAL CONNECTIONS MNT</v>
          </cell>
          <cell r="I6">
            <v>39014</v>
          </cell>
          <cell r="J6" t="str">
            <v>PY</v>
          </cell>
          <cell r="K6">
            <v>39014</v>
          </cell>
          <cell r="L6" t="str">
            <v>PY</v>
          </cell>
          <cell r="M6">
            <v>0</v>
          </cell>
          <cell r="N6">
            <v>0</v>
          </cell>
          <cell r="O6">
            <v>39384</v>
          </cell>
          <cell r="P6">
            <v>39384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.1 Lead"/>
      <sheetName val="Links"/>
      <sheetName val="p.2 Property Rollforward"/>
      <sheetName val="p.3 Additions Testing"/>
      <sheetName val="p.4 Disposals Testing"/>
      <sheetName val="p.5 Software Devel. Testing"/>
      <sheetName val="p.6 Depreciation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_Monthly"/>
      <sheetName val="Budget"/>
      <sheetName val="Departmental"/>
      <sheetName val="YTD Deltas"/>
      <sheetName val="July Deltas"/>
    </sheetNames>
    <sheetDataSet>
      <sheetData sheetId="0" refreshError="1"/>
      <sheetData sheetId="1" refreshError="1"/>
      <sheetData sheetId="2" refreshError="1">
        <row r="9">
          <cell r="D9" t="str">
            <v>AccountName</v>
          </cell>
        </row>
      </sheetData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ew Notes"/>
      <sheetName val="Cash Reconciliation"/>
      <sheetName val="Investment Reconciliation"/>
      <sheetName val="224 Rec"/>
      <sheetName val="Budgetary - Proprietary Check"/>
      <sheetName val="TB"/>
      <sheetName val="Cash&amp;Inv - Combined"/>
      <sheetName val="TR 224 combined"/>
      <sheetName val="TR 224 1010"/>
      <sheetName val="Bank Rec 1010"/>
      <sheetName val="Cash&amp;Inv - 1010"/>
      <sheetName val="Bank Activity Sum 1010"/>
      <sheetName val="Bank Rec 1130"/>
      <sheetName val="Cash&amp;Inv - 1130"/>
      <sheetName val="Alloc Factor"/>
      <sheetName val="Cash Receipts - Collections"/>
      <sheetName val="Adjustments"/>
      <sheetName val="$954K Suspense Acc"/>
      <sheetName val="DCIA &amp; Pmt Plan Interest"/>
      <sheetName val="Amortization Schedules"/>
      <sheetName val="SGL Balances"/>
      <sheetName val="1613 Breakout"/>
      <sheetName val="Investment Rollforward"/>
      <sheetName val="Investment Portfolio"/>
      <sheetName val="Investment Purch &amp; Redemp"/>
      <sheetName val="BOA Inv. Act. Sum."/>
      <sheetName val="Disbursement Summary"/>
      <sheetName val="Bank Activity Sum"/>
      <sheetName val="Timing Difference"/>
      <sheetName val="USAC Invoices"/>
      <sheetName val="Netting Entry"/>
      <sheetName val="Investment Entries"/>
      <sheetName val="Transfer"/>
      <sheetName val="TR 224"/>
      <sheetName val="Funds Held Outside Treasury"/>
      <sheetName val="Funds Held in Treasury"/>
      <sheetName val="Receipts"/>
      <sheetName val="Outlays"/>
      <sheetName val="Accounting Entries"/>
      <sheetName val="USF"/>
      <sheetName val="Q1 Unapplied Write off"/>
      <sheetName val="Trial Balance -YTD"/>
      <sheetName val="Cash "/>
      <sheetName val="HC True-up"/>
      <sheetName val="HC Reclass"/>
      <sheetName val="Test Pmt Correction"/>
      <sheetName val="Transfers reclass"/>
      <sheetName val="COMAD Reclass"/>
      <sheetName val="$210 sweep reclass"/>
      <sheetName val="7) Cash Receipt - DCIA Payment"/>
      <sheetName val="Tie-Points"/>
      <sheetName val="Q2 Unapplied Write off "/>
      <sheetName val="Transfer Allocation"/>
      <sheetName val="References"/>
    </sheetNames>
    <sheetDataSet>
      <sheetData sheetId="0"/>
      <sheetData sheetId="1">
        <row r="4">
          <cell r="A4">
            <v>43251</v>
          </cell>
        </row>
      </sheetData>
      <sheetData sheetId="2"/>
      <sheetData sheetId="3"/>
      <sheetData sheetId="4"/>
      <sheetData sheetId="5"/>
      <sheetData sheetId="6">
        <row r="11">
          <cell r="D11" t="str">
            <v>Current Applied Payments - 1130</v>
          </cell>
        </row>
      </sheetData>
      <sheetData sheetId="7"/>
      <sheetData sheetId="8">
        <row r="6">
          <cell r="B6">
            <v>1750018720.9372518</v>
          </cell>
        </row>
      </sheetData>
      <sheetData sheetId="9"/>
      <sheetData sheetId="10">
        <row r="21">
          <cell r="E21">
            <v>-26377.336328000001</v>
          </cell>
        </row>
      </sheetData>
      <sheetData sheetId="11"/>
      <sheetData sheetId="12"/>
      <sheetData sheetId="13">
        <row r="8">
          <cell r="D8" t="str">
            <v>2018 - Q2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6">
          <cell r="B6">
            <v>2544466101.7626696</v>
          </cell>
        </row>
        <row r="31">
          <cell r="B31">
            <v>-1324581506.7659807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Schedule "/>
      <sheetName val="Billing Check Sheet"/>
      <sheetName val="AR Schedule"/>
      <sheetName val="Jan Billing Summary"/>
      <sheetName val="SM Charges"/>
      <sheetName val="Contributors"/>
      <sheetName val="LIRE"/>
      <sheetName val="Deminimis"/>
      <sheetName val="SM adj-crd"/>
      <sheetName val="AR Transfers Exception"/>
      <sheetName val=" Late Payment Fees"/>
      <sheetName val=" Late Fee Credits"/>
      <sheetName val=" Late Filing Fee"/>
      <sheetName val="Applied Disbursements"/>
      <sheetName val="Jan netting"/>
      <sheetName val="Invoice Exception Jan"/>
      <sheetName val="Billing Exception Jan"/>
      <sheetName val="Aged AR"/>
      <sheetName val="1-Close proc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>
        <row r="2">
          <cell r="A2" t="str">
            <v>HC</v>
          </cell>
          <cell r="B2">
            <v>298747223.72039974</v>
          </cell>
          <cell r="C2">
            <v>218292355.98209971</v>
          </cell>
          <cell r="D2">
            <v>23057669.622699998</v>
          </cell>
          <cell r="E2">
            <v>11160004.711700004</v>
          </cell>
          <cell r="F2">
            <v>3258303.5068999999</v>
          </cell>
          <cell r="G2">
            <v>5126567.7397999987</v>
          </cell>
          <cell r="H2">
            <v>4027754.659</v>
          </cell>
          <cell r="I2">
            <v>8054168.8806000017</v>
          </cell>
          <cell r="J2">
            <v>25770398.617600009</v>
          </cell>
        </row>
        <row r="3">
          <cell r="A3" t="str">
            <v>LI</v>
          </cell>
          <cell r="B3">
            <v>71029351.56859985</v>
          </cell>
          <cell r="C3">
            <v>51750514.828199863</v>
          </cell>
          <cell r="D3">
            <v>5201225.6768000005</v>
          </cell>
          <cell r="E3">
            <v>2665251.6078000003</v>
          </cell>
          <cell r="F3">
            <v>784778.60419999983</v>
          </cell>
          <cell r="G3">
            <v>1346357.1326000001</v>
          </cell>
          <cell r="H3">
            <v>1055181.3858</v>
          </cell>
          <cell r="I3">
            <v>2000356.0744</v>
          </cell>
          <cell r="J3">
            <v>6225686.258799999</v>
          </cell>
        </row>
        <row r="4">
          <cell r="A4" t="str">
            <v>RHC</v>
          </cell>
          <cell r="B4">
            <v>1819793.9617000001</v>
          </cell>
          <cell r="C4">
            <v>913077.03649999981</v>
          </cell>
          <cell r="D4">
            <v>262517.50359999994</v>
          </cell>
          <cell r="E4">
            <v>129116.86020000001</v>
          </cell>
          <cell r="F4">
            <v>37293.473100000003</v>
          </cell>
          <cell r="G4">
            <v>62623.223399999981</v>
          </cell>
          <cell r="H4">
            <v>50196.913200000003</v>
          </cell>
          <cell r="I4">
            <v>80832.968400000012</v>
          </cell>
          <cell r="J4">
            <v>284135.98330000014</v>
          </cell>
        </row>
        <row r="5">
          <cell r="A5" t="str">
            <v>SLC</v>
          </cell>
          <cell r="B5">
            <v>207029842.36509979</v>
          </cell>
          <cell r="C5">
            <v>146512260.73449981</v>
          </cell>
          <cell r="D5">
            <v>15861241.023800001</v>
          </cell>
          <cell r="E5">
            <v>8331443.7881000014</v>
          </cell>
          <cell r="F5">
            <v>2277966.8001999999</v>
          </cell>
          <cell r="G5">
            <v>4490979.9084999999</v>
          </cell>
          <cell r="H5">
            <v>3514184.7073999997</v>
          </cell>
          <cell r="I5">
            <v>6861054.0946000014</v>
          </cell>
          <cell r="J5">
            <v>19180711.308000002</v>
          </cell>
        </row>
        <row r="6">
          <cell r="A6" t="str">
            <v>Cr</v>
          </cell>
          <cell r="B6">
            <v>-49715121.904399946</v>
          </cell>
          <cell r="C6">
            <v>-49715121.904399946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Lat</v>
          </cell>
          <cell r="B7">
            <v>10496314.2732</v>
          </cell>
          <cell r="C7">
            <v>878522.63989999995</v>
          </cell>
          <cell r="D7">
            <v>614029.72210000013</v>
          </cell>
          <cell r="E7">
            <v>623270.14110000012</v>
          </cell>
          <cell r="F7">
            <v>530460.41009999998</v>
          </cell>
          <cell r="G7">
            <v>445384.3175</v>
          </cell>
          <cell r="H7">
            <v>450258.69619999989</v>
          </cell>
          <cell r="I7">
            <v>2200597.3134000003</v>
          </cell>
          <cell r="J7">
            <v>4753791.0328999991</v>
          </cell>
        </row>
        <row r="8">
          <cell r="A8" t="str">
            <v>Other</v>
          </cell>
          <cell r="B8">
            <v>11236436.5178</v>
          </cell>
          <cell r="C8">
            <v>577841.5368</v>
          </cell>
          <cell r="D8">
            <v>520415.30049999995</v>
          </cell>
          <cell r="E8">
            <v>7101041.7340000002</v>
          </cell>
          <cell r="F8">
            <v>246873.05</v>
          </cell>
          <cell r="G8">
            <v>1.3900000000000001E-2</v>
          </cell>
          <cell r="H8">
            <v>141119.26999999999</v>
          </cell>
          <cell r="I8">
            <v>1300864.3688000001</v>
          </cell>
          <cell r="J8">
            <v>1348281.2438000001</v>
          </cell>
        </row>
      </sheetData>
      <sheetData sheetId="18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9 Cash Quarterly"/>
      <sheetName val="2019 Cash Monthly"/>
      <sheetName val="Jan 224"/>
      <sheetName val="Feb 224"/>
      <sheetName val="Mar 224"/>
      <sheetName val="Apr 224"/>
      <sheetName val="May 224"/>
      <sheetName val="Jun 224"/>
      <sheetName val="Jul 224"/>
      <sheetName val="Aug 224"/>
      <sheetName val="Sep 224"/>
      <sheetName val="Oct 224"/>
      <sheetName val="Nov 224"/>
      <sheetName val="Dec 224"/>
    </sheetNames>
    <sheetDataSet>
      <sheetData sheetId="0"/>
      <sheetData sheetId="1">
        <row r="11">
          <cell r="C11">
            <v>132495485.76857606</v>
          </cell>
          <cell r="D11">
            <v>405534790.87879407</v>
          </cell>
          <cell r="E11">
            <v>94452449.114364043</v>
          </cell>
          <cell r="F11">
            <v>63603356.018266022</v>
          </cell>
        </row>
        <row r="12">
          <cell r="C12">
            <v>-141177508.07999998</v>
          </cell>
          <cell r="D12">
            <v>-379598941.4000001</v>
          </cell>
          <cell r="E12">
            <v>-90743423.029999986</v>
          </cell>
          <cell r="F12">
            <v>-11888623.889999995</v>
          </cell>
        </row>
        <row r="13">
          <cell r="C13">
            <v>-7250792.2267079996</v>
          </cell>
          <cell r="D13">
            <v>-5633410.1000259994</v>
          </cell>
          <cell r="E13">
            <v>-2960490.8197540003</v>
          </cell>
          <cell r="F13">
            <v>-777939.19351200003</v>
          </cell>
        </row>
        <row r="14">
          <cell r="C14">
            <v>-233853.21556800001</v>
          </cell>
          <cell r="D14">
            <v>-715561.36234200001</v>
          </cell>
          <cell r="E14">
            <v>-166546.72285199998</v>
          </cell>
          <cell r="F14">
            <v>-112259.36923799998</v>
          </cell>
        </row>
        <row r="15">
          <cell r="C15">
            <v>1284731.25</v>
          </cell>
          <cell r="D15">
            <v>557906.25</v>
          </cell>
          <cell r="E15">
            <v>34856.25</v>
          </cell>
          <cell r="F15">
            <v>185006.25</v>
          </cell>
        </row>
        <row r="19">
          <cell r="C19">
            <v>135386320.21697998</v>
          </cell>
          <cell r="D19">
            <v>382588866.8538</v>
          </cell>
          <cell r="E19">
            <v>93047004.836919993</v>
          </cell>
          <cell r="F19">
            <v>63746882.14230001</v>
          </cell>
        </row>
        <row r="20">
          <cell r="C20">
            <v>-122648358.8</v>
          </cell>
          <cell r="D20">
            <v>-371341473.84000015</v>
          </cell>
          <cell r="E20">
            <v>-92771658</v>
          </cell>
          <cell r="F20">
            <v>-8336672.5099999961</v>
          </cell>
        </row>
        <row r="21">
          <cell r="C21">
            <v>-7109054.9384939997</v>
          </cell>
          <cell r="D21">
            <v>-5523289.1303429995</v>
          </cell>
          <cell r="E21">
            <v>-2902619.634447</v>
          </cell>
          <cell r="F21">
            <v>-762732.16671599995</v>
          </cell>
        </row>
        <row r="22">
          <cell r="C22">
            <v>-7067.6725769999994</v>
          </cell>
          <cell r="D22">
            <v>-19966.967369999998</v>
          </cell>
          <cell r="E22">
            <v>-4852.6421580000006</v>
          </cell>
          <cell r="F22">
            <v>-3327.8278949999999</v>
          </cell>
        </row>
        <row r="23">
          <cell r="C23">
            <v>1234591.3131560001</v>
          </cell>
          <cell r="D23">
            <v>536132.52562000009</v>
          </cell>
          <cell r="E23">
            <v>33495.895316000002</v>
          </cell>
          <cell r="F23">
            <v>177785.90590800002</v>
          </cell>
        </row>
        <row r="27">
          <cell r="C27">
            <v>136521258.32839397</v>
          </cell>
          <cell r="D27">
            <v>385808304.25913996</v>
          </cell>
          <cell r="E27">
            <v>93826233.799276024</v>
          </cell>
          <cell r="F27">
            <v>64281259.043189995</v>
          </cell>
        </row>
        <row r="28">
          <cell r="C28">
            <v>-130943323.44999999</v>
          </cell>
          <cell r="D28">
            <v>-392996175.7300002</v>
          </cell>
          <cell r="E28">
            <v>-86697291</v>
          </cell>
          <cell r="F28">
            <v>-16659900.029999997</v>
          </cell>
        </row>
        <row r="29">
          <cell r="C29">
            <v>-5616596.4100000001</v>
          </cell>
          <cell r="D29">
            <v>-4363742.5999999996</v>
          </cell>
          <cell r="E29">
            <v>-2293250.3899999997</v>
          </cell>
          <cell r="F29">
            <v>-602605.94999999995</v>
          </cell>
        </row>
        <row r="30">
          <cell r="C30">
            <v>-40381.881633000019</v>
          </cell>
          <cell r="D30">
            <v>-114083.34273000005</v>
          </cell>
          <cell r="E30">
            <v>-27726.075182000019</v>
          </cell>
          <cell r="F30">
            <v>-19013.890455000012</v>
          </cell>
        </row>
        <row r="31">
          <cell r="C31">
            <v>3004272.3946250002</v>
          </cell>
          <cell r="D31">
            <v>1304632.6581250001</v>
          </cell>
          <cell r="E31">
            <v>81509.397124999989</v>
          </cell>
          <cell r="F31">
            <v>432626.80012500001</v>
          </cell>
        </row>
        <row r="35">
          <cell r="C35">
            <v>136743784.87156299</v>
          </cell>
          <cell r="D35">
            <v>386437074.18603009</v>
          </cell>
          <cell r="E35">
            <v>93979045.961402029</v>
          </cell>
          <cell r="F35">
            <v>64386054.03100501</v>
          </cell>
        </row>
        <row r="36">
          <cell r="C36">
            <v>-166799895.25957283</v>
          </cell>
          <cell r="D36">
            <v>-390328918.25413024</v>
          </cell>
          <cell r="E36">
            <v>-85958473.203941986</v>
          </cell>
          <cell r="F36">
            <v>-20237423.832355</v>
          </cell>
        </row>
        <row r="37">
          <cell r="C37">
            <v>-13133222.247703988</v>
          </cell>
          <cell r="D37">
            <v>5177350.0771259936</v>
          </cell>
          <cell r="E37">
            <v>-7930365.585676996</v>
          </cell>
          <cell r="F37">
            <v>-2269497.3837449998</v>
          </cell>
        </row>
        <row r="38">
          <cell r="C38">
            <v>-18965.323115999996</v>
          </cell>
          <cell r="D38">
            <v>-53579.163959999991</v>
          </cell>
          <cell r="E38">
            <v>-13021.532263999999</v>
          </cell>
          <cell r="F38">
            <v>-8929.8606599999985</v>
          </cell>
        </row>
        <row r="39">
          <cell r="C39">
            <v>1623995.2934999999</v>
          </cell>
          <cell r="D39">
            <v>679522.02300000004</v>
          </cell>
          <cell r="E39">
            <v>48314.639249999993</v>
          </cell>
          <cell r="F39">
            <v>245729.29425000001</v>
          </cell>
        </row>
        <row r="43">
          <cell r="C43">
            <v>132263804.13710396</v>
          </cell>
          <cell r="D43">
            <v>372794657.07768685</v>
          </cell>
          <cell r="E43">
            <v>88762189.436578989</v>
          </cell>
          <cell r="F43">
            <v>52311343.06862998</v>
          </cell>
        </row>
        <row r="44">
          <cell r="C44">
            <v>-168519479.27796784</v>
          </cell>
          <cell r="D44">
            <v>-545780340.10165405</v>
          </cell>
          <cell r="E44">
            <v>-84550261.585917994</v>
          </cell>
          <cell r="F44">
            <v>-17619339.454459999</v>
          </cell>
        </row>
        <row r="45">
          <cell r="C45">
            <v>-7199981.6699999999</v>
          </cell>
          <cell r="D45">
            <v>-3648812.92</v>
          </cell>
          <cell r="E45">
            <v>-3736941.75</v>
          </cell>
          <cell r="F45">
            <v>-997256.8</v>
          </cell>
        </row>
        <row r="46">
          <cell r="C46">
            <v>-14698.835968000001</v>
          </cell>
          <cell r="D46">
            <v>-41405.070654000003</v>
          </cell>
          <cell r="E46">
            <v>-9854.2489180000011</v>
          </cell>
          <cell r="F46">
            <v>-5813.5044600000001</v>
          </cell>
        </row>
        <row r="47">
          <cell r="C47">
            <v>1675135.5343919999</v>
          </cell>
          <cell r="D47">
            <v>700920.43473600002</v>
          </cell>
          <cell r="E47">
            <v>49836.085955999995</v>
          </cell>
          <cell r="F47">
            <v>253467.404916</v>
          </cell>
        </row>
        <row r="51">
          <cell r="C51">
            <v>130394194.321776</v>
          </cell>
          <cell r="D51">
            <v>367427237.65270293</v>
          </cell>
          <cell r="E51">
            <v>87508789.083050996</v>
          </cell>
          <cell r="F51">
            <v>51571900.762469992</v>
          </cell>
        </row>
        <row r="52">
          <cell r="C52">
            <v>-135759651.1500001</v>
          </cell>
          <cell r="D52">
            <v>-397066967.90999997</v>
          </cell>
          <cell r="E52">
            <v>-83591564.299999997</v>
          </cell>
          <cell r="F52">
            <v>-14680568.349999996</v>
          </cell>
        </row>
        <row r="53">
          <cell r="C53">
            <v>-5995121.5300000003</v>
          </cell>
          <cell r="D53">
            <v>-3222076.14</v>
          </cell>
          <cell r="E53">
            <v>-2801539.15</v>
          </cell>
          <cell r="F53">
            <v>-982858.82000000007</v>
          </cell>
        </row>
        <row r="54">
          <cell r="C54">
            <v>-41532.745727999994</v>
          </cell>
          <cell r="D54">
            <v>-116993.36430899997</v>
          </cell>
          <cell r="E54">
            <v>-27843.974552999996</v>
          </cell>
          <cell r="F54">
            <v>-16426.525409999998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</row>
        <row r="77">
          <cell r="C77">
            <v>0</v>
          </cell>
          <cell r="D77">
            <v>0</v>
          </cell>
          <cell r="E77">
            <v>0</v>
          </cell>
          <cell r="F77">
            <v>0</v>
          </cell>
        </row>
        <row r="78">
          <cell r="C78">
            <v>0</v>
          </cell>
          <cell r="D78">
            <v>0</v>
          </cell>
          <cell r="E78">
            <v>0</v>
          </cell>
          <cell r="F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</row>
        <row r="92">
          <cell r="C92">
            <v>0</v>
          </cell>
          <cell r="D92">
            <v>0</v>
          </cell>
          <cell r="E92">
            <v>0</v>
          </cell>
          <cell r="F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  <cell r="F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  <cell r="F94">
            <v>0</v>
          </cell>
        </row>
        <row r="95">
          <cell r="C95">
            <v>0</v>
          </cell>
          <cell r="D95">
            <v>0</v>
          </cell>
          <cell r="E95">
            <v>0</v>
          </cell>
          <cell r="F95">
            <v>0</v>
          </cell>
        </row>
        <row r="99">
          <cell r="C99">
            <v>0</v>
          </cell>
          <cell r="D99">
            <v>0</v>
          </cell>
          <cell r="E99">
            <v>0</v>
          </cell>
          <cell r="F99">
            <v>0</v>
          </cell>
        </row>
        <row r="100">
          <cell r="C100">
            <v>0</v>
          </cell>
          <cell r="D100">
            <v>0</v>
          </cell>
          <cell r="E100">
            <v>0</v>
          </cell>
          <cell r="F100">
            <v>0</v>
          </cell>
        </row>
        <row r="101">
          <cell r="C101">
            <v>0</v>
          </cell>
          <cell r="D101">
            <v>0</v>
          </cell>
          <cell r="E101">
            <v>0</v>
          </cell>
          <cell r="F101">
            <v>0</v>
          </cell>
        </row>
        <row r="102">
          <cell r="C102">
            <v>0</v>
          </cell>
          <cell r="D102">
            <v>0</v>
          </cell>
          <cell r="E102">
            <v>0</v>
          </cell>
          <cell r="F102">
            <v>0</v>
          </cell>
        </row>
        <row r="103">
          <cell r="C103">
            <v>0</v>
          </cell>
          <cell r="D103">
            <v>0</v>
          </cell>
          <cell r="E103">
            <v>0</v>
          </cell>
          <cell r="F103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of Acct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8">
          <cell r="H8" t="str">
            <v>SLD Disbursement</v>
          </cell>
        </row>
        <row r="9">
          <cell r="H9" t="str">
            <v>RHC Disbursement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Cover Page"/>
      <sheetName val="Main Messages"/>
      <sheetName val="Summary of Results - Total"/>
      <sheetName val="Summary by Business"/>
      <sheetName val="Tot_Blrz"/>
      <sheetName val="Tot_Pcare"/>
      <sheetName val="Dura_Hyp"/>
      <sheetName val="Ob_Manual"/>
      <sheetName val="PP_Manual"/>
      <sheetName val="O_Power_Oc"/>
      <sheetName val="PP_Power"/>
      <sheetName val="format"/>
      <sheetName val="Braun_NA"/>
      <sheetName val="Total NA"/>
      <sheetName val="Blade-Razor"/>
      <sheetName val="Personal Care"/>
      <sheetName val="Duracell"/>
      <sheetName val="Braun"/>
      <sheetName val="Oral Care Total"/>
      <sheetName val="Oral Care Power"/>
      <sheetName val="Oral Care Manual"/>
      <sheetName val="FRSC MTD &amp; YTD LE"/>
      <sheetName val="Sales Promo vs LE"/>
      <sheetName val="Sales Promo by Bus vs LE"/>
      <sheetName val="Adv Spend MTD &amp; YTD vs LE"/>
      <sheetName val="Port Mix"/>
      <sheetName val="FRSC MTD &amp; YTD Nov RFC"/>
      <sheetName val="Sales Promo vs Nov RFC"/>
      <sheetName val="Sales Promo by Bus vs Nov RFC"/>
      <sheetName val="Adv Spend MTD &amp; YTD vs Nov RFC"/>
      <sheetName val="Promo Spend MTD &amp; YTD vs Bud"/>
      <sheetName val="Promo Spend MTD &amp; YTD vs BU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8">
          <cell r="C8" t="str">
            <v>Gross Sales</v>
          </cell>
          <cell r="O8" t="str">
            <v xml:space="preserve"> 152,662,563.38  USD</v>
          </cell>
          <cell r="S8" t="str">
            <v>1788,146,518.15  USD</v>
          </cell>
        </row>
        <row r="9">
          <cell r="C9" t="str">
            <v>520002  Cash Discount-PPD</v>
          </cell>
        </row>
        <row r="10">
          <cell r="C10" t="str">
            <v>501001  Sales Rev Adj - PPD</v>
          </cell>
        </row>
        <row r="11">
          <cell r="C11" t="str">
            <v>520216  Net Sales Red - LTO</v>
          </cell>
        </row>
        <row r="12">
          <cell r="C12" t="str">
            <v>501000  Sales Rev Adjustment</v>
          </cell>
          <cell r="J12" t="str">
            <v xml:space="preserve">     510,000.00  USD</v>
          </cell>
          <cell r="O12" t="str">
            <v xml:space="preserve">     510,000.00  USD</v>
          </cell>
          <cell r="R12" t="str">
            <v xml:space="preserve">     510,000.00  USD</v>
          </cell>
          <cell r="S12" t="str">
            <v xml:space="preserve">     510,000.00  USD</v>
          </cell>
        </row>
        <row r="13">
          <cell r="C13" t="str">
            <v>505000  Sales Rev Reduction</v>
          </cell>
          <cell r="O13" t="str">
            <v xml:space="preserve">   5,671,143.75  USD</v>
          </cell>
          <cell r="S13" t="str">
            <v xml:space="preserve">   5,671,143.75  USD</v>
          </cell>
        </row>
        <row r="14">
          <cell r="C14" t="str">
            <v>506000  Freight Loss</v>
          </cell>
        </row>
        <row r="15">
          <cell r="C15" t="str">
            <v>520000  Cash Discount on Sal</v>
          </cell>
          <cell r="O15" t="str">
            <v xml:space="preserve">   2,658,281.94  USD</v>
          </cell>
          <cell r="S15" t="str">
            <v xml:space="preserve">  31,546,074.62  USD</v>
          </cell>
        </row>
        <row r="16">
          <cell r="C16" t="str">
            <v>520001  Customer Deductions</v>
          </cell>
          <cell r="O16" t="str">
            <v xml:space="preserve">     387,442.43  USD</v>
          </cell>
          <cell r="S16" t="str">
            <v xml:space="preserve">     950,875.47  USD</v>
          </cell>
        </row>
        <row r="17">
          <cell r="C17" t="str">
            <v>520004  Cust Ded &lt;Tolerance</v>
          </cell>
          <cell r="O17" t="str">
            <v xml:space="preserve">     752,811.79  USD</v>
          </cell>
          <cell r="S17" t="str">
            <v xml:space="preserve">   4,266,805.74  USD</v>
          </cell>
        </row>
        <row r="18">
          <cell r="C18" t="str">
            <v>520215  Net Sales Red - Trad</v>
          </cell>
          <cell r="O18" t="str">
            <v xml:space="preserve">     627,693.00  USD</v>
          </cell>
          <cell r="S18" t="str">
            <v xml:space="preserve">  10,039,471.47  USD</v>
          </cell>
        </row>
        <row r="19">
          <cell r="C19" t="str">
            <v>520400  Quantity Rebates</v>
          </cell>
        </row>
        <row r="20">
          <cell r="C20" t="str">
            <v>520406  Net Sales Red - MCF</v>
          </cell>
        </row>
        <row r="21">
          <cell r="C21" t="str">
            <v>525000  Uncon Allow Misc Acc</v>
          </cell>
        </row>
        <row r="22">
          <cell r="C22">
            <v>525001</v>
          </cell>
        </row>
        <row r="23">
          <cell r="C23" t="str">
            <v>525002  Uncon Allow  Spec Di</v>
          </cell>
        </row>
        <row r="24">
          <cell r="C24" t="str">
            <v>525003  Uncon Allow Bid Disc</v>
          </cell>
        </row>
        <row r="25">
          <cell r="C25" t="str">
            <v>525004  Uncon Allow End Usr</v>
          </cell>
        </row>
        <row r="26">
          <cell r="C26" t="str">
            <v>525005  Uncon Allow Bid Pr/d</v>
          </cell>
        </row>
        <row r="27">
          <cell r="C27" t="str">
            <v>525006  Uncon Allow - Clsout</v>
          </cell>
          <cell r="J27" t="str">
            <v xml:space="preserve">      73,002.72  USD</v>
          </cell>
          <cell r="O27" t="str">
            <v xml:space="preserve">      73,002.72  USD</v>
          </cell>
          <cell r="S27" t="str">
            <v xml:space="preserve">   2,125,139.26  USD</v>
          </cell>
        </row>
        <row r="28">
          <cell r="C28" t="str">
            <v>525007  Uncon Allow - CO-OP</v>
          </cell>
          <cell r="J28" t="str">
            <v xml:space="preserve">     626,648.58  CAD</v>
          </cell>
          <cell r="O28" t="str">
            <v xml:space="preserve">     487,438.57  USD</v>
          </cell>
          <cell r="R28" t="str">
            <v xml:space="preserve">   5,449,343.82  CAD</v>
          </cell>
          <cell r="S28" t="str">
            <v xml:space="preserve">   4,238,771.94  USD</v>
          </cell>
        </row>
        <row r="29">
          <cell r="C29" t="str">
            <v>525008  Uncon Allow - Dis Fr</v>
          </cell>
        </row>
        <row r="30">
          <cell r="C30" t="str">
            <v>525009  Uncon Allow Dvp Acc</v>
          </cell>
        </row>
        <row r="31">
          <cell r="C31" t="str">
            <v>525010  Uncon Allow Dis Comm</v>
          </cell>
          <cell r="J31" t="str">
            <v xml:space="preserve">     469,239.00  USD</v>
          </cell>
          <cell r="O31" t="str">
            <v xml:space="preserve">     469,239.00  USD</v>
          </cell>
          <cell r="R31" t="str">
            <v xml:space="preserve">     469,239.00  USD</v>
          </cell>
          <cell r="S31" t="str">
            <v xml:space="preserve">     469,239.00  USD</v>
          </cell>
        </row>
        <row r="32">
          <cell r="C32" t="str">
            <v>525011  Uncon Allow - Dam Gd</v>
          </cell>
          <cell r="O32" t="str">
            <v xml:space="preserve">   1,209,420.33  USD</v>
          </cell>
          <cell r="S32" t="str">
            <v xml:space="preserve">   1,460,709.20  USD</v>
          </cell>
        </row>
        <row r="33">
          <cell r="C33" t="str">
            <v>525012  Uncon Allow Dam Oth</v>
          </cell>
          <cell r="J33" t="str">
            <v xml:space="preserve">       2,684.53  CAD</v>
          </cell>
          <cell r="O33" t="str">
            <v xml:space="preserve">       2,088.15  USD</v>
          </cell>
          <cell r="R33" t="str">
            <v xml:space="preserve">      26,199.78  CAD</v>
          </cell>
          <cell r="S33" t="str">
            <v xml:space="preserve">      20,379.47  USD</v>
          </cell>
        </row>
        <row r="34">
          <cell r="C34" t="str">
            <v>525013  Uncon Allow Dis Off</v>
          </cell>
          <cell r="J34" t="str">
            <v xml:space="preserve">     210,854.97  USD</v>
          </cell>
          <cell r="O34" t="str">
            <v xml:space="preserve">     210,854.97  USD</v>
          </cell>
          <cell r="S34" t="str">
            <v xml:space="preserve">   6,400,360.24  USD</v>
          </cell>
        </row>
        <row r="35">
          <cell r="C35" t="str">
            <v>525014  Uncon Allow - %Dis O</v>
          </cell>
          <cell r="J35" t="str">
            <v xml:space="preserve">      24,384.88  USD</v>
          </cell>
          <cell r="O35" t="str">
            <v xml:space="preserve">      24,384.88  USD</v>
          </cell>
          <cell r="R35" t="str">
            <v xml:space="preserve">     223,896.23  USD</v>
          </cell>
          <cell r="S35" t="str">
            <v xml:space="preserve">     223,896.23  USD</v>
          </cell>
        </row>
        <row r="36">
          <cell r="C36" t="str">
            <v>525015  Uncon Allow -EAS Sec</v>
          </cell>
        </row>
        <row r="37">
          <cell r="C37" t="str">
            <v>525016  Uncon Allow Feature</v>
          </cell>
          <cell r="O37" t="str">
            <v xml:space="preserve">     282,130.90  USD</v>
          </cell>
          <cell r="S37" t="str">
            <v xml:space="preserve">     385,807.24  USD</v>
          </cell>
        </row>
        <row r="38">
          <cell r="C38" t="str">
            <v>525017  Ucon Allow-Depot FRT</v>
          </cell>
          <cell r="O38" t="str">
            <v xml:space="preserve">      91,747.13  USD</v>
          </cell>
          <cell r="S38" t="str">
            <v xml:space="preserve">   1,462,693.56  USD</v>
          </cell>
        </row>
        <row r="39">
          <cell r="C39" t="str">
            <v>525018  Uncon Allow - Home D</v>
          </cell>
        </row>
        <row r="40">
          <cell r="C40" t="str">
            <v>525019  Uncon Allow Man Adj</v>
          </cell>
          <cell r="O40" t="str">
            <v xml:space="preserve">   1,687,607.19  USD</v>
          </cell>
          <cell r="S40" t="str">
            <v xml:space="preserve">  18,042,792.43  USD</v>
          </cell>
        </row>
        <row r="41">
          <cell r="C41" t="str">
            <v>525020  Uncon Allow - Mercha</v>
          </cell>
          <cell r="O41" t="str">
            <v xml:space="preserve">   4,214,498.43  USD</v>
          </cell>
          <cell r="S41" t="str">
            <v xml:space="preserve">  38,786,736.14  USD</v>
          </cell>
        </row>
        <row r="42">
          <cell r="C42" t="str">
            <v>525021  Uncon Allow - WalMar</v>
          </cell>
        </row>
        <row r="43">
          <cell r="C43" t="str">
            <v>525022  Uncon Allow - Mkt Ac</v>
          </cell>
          <cell r="R43" t="str">
            <v xml:space="preserve">      24,771.19  USD</v>
          </cell>
          <cell r="S43" t="str">
            <v xml:space="preserve">      24,771.19  USD</v>
          </cell>
        </row>
        <row r="44">
          <cell r="C44" t="str">
            <v>525023  Uncon Allow - Net Pr</v>
          </cell>
        </row>
        <row r="45">
          <cell r="C45" t="str">
            <v>525024  Uncon Allow - New It</v>
          </cell>
        </row>
        <row r="46">
          <cell r="C46" t="str">
            <v>525026  Uncon Allow - OEM Of</v>
          </cell>
        </row>
        <row r="47">
          <cell r="C47" t="str">
            <v>525027  Uncon Allow - Prom E</v>
          </cell>
        </row>
        <row r="48">
          <cell r="C48" t="str">
            <v>525028  Uncon Allow - Prom A</v>
          </cell>
          <cell r="S48" t="str">
            <v xml:space="preserve">   2,934,501.22  USD</v>
          </cell>
        </row>
        <row r="49">
          <cell r="C49" t="str">
            <v>525029  Uncon Allow - Purch</v>
          </cell>
        </row>
        <row r="50">
          <cell r="C50" t="str">
            <v>525030  Uncon Allow Prom All</v>
          </cell>
        </row>
        <row r="51">
          <cell r="C51" t="str">
            <v>525031  Uncon Allow - Purch</v>
          </cell>
          <cell r="R51" t="str">
            <v xml:space="preserve">     150,000.00  CAD</v>
          </cell>
          <cell r="S51" t="str">
            <v xml:space="preserve">     116,677.50  USD</v>
          </cell>
        </row>
        <row r="52">
          <cell r="C52" t="str">
            <v>525032  Uncon Allow - PrivLb</v>
          </cell>
        </row>
        <row r="53">
          <cell r="C53" t="str">
            <v>525033  Uncon Allow - PrivLb</v>
          </cell>
        </row>
        <row r="54">
          <cell r="C54" t="str">
            <v>525034  Uncon Allow - Mil Sp</v>
          </cell>
        </row>
        <row r="55">
          <cell r="C55" t="str">
            <v>525035  Uncon Allow - Pmnt T</v>
          </cell>
        </row>
        <row r="56">
          <cell r="C56" t="str">
            <v>525036  Uncon Allow - Volume</v>
          </cell>
        </row>
        <row r="57">
          <cell r="C57" t="str">
            <v>525037  Uncon Allow - Mk Ac</v>
          </cell>
        </row>
        <row r="58">
          <cell r="C58" t="str">
            <v>525038  Uncon Allow - PPD</v>
          </cell>
        </row>
        <row r="59">
          <cell r="C59" t="str">
            <v>Unconditional Allowances</v>
          </cell>
          <cell r="O59" t="str">
            <v xml:space="preserve">  19,359,785.18  USD</v>
          </cell>
          <cell r="S59" t="str">
            <v xml:space="preserve"> 129,676,845.67  USD</v>
          </cell>
        </row>
        <row r="61">
          <cell r="C61" t="str">
            <v>Full Revenue Sales</v>
          </cell>
          <cell r="O61" t="str">
            <v xml:space="preserve"> 133,302,778.20  USD</v>
          </cell>
          <cell r="S61" t="str">
            <v>1658,469,672.48  USD</v>
          </cell>
        </row>
        <row r="63">
          <cell r="C63">
            <v>526015</v>
          </cell>
        </row>
        <row r="64">
          <cell r="C64" t="str">
            <v>526000 - 526007</v>
          </cell>
          <cell r="O64" t="str">
            <v xml:space="preserve">   6,150,948.52  USD</v>
          </cell>
          <cell r="S64" t="str">
            <v xml:space="preserve">  43,842,103.24  USD</v>
          </cell>
        </row>
        <row r="65">
          <cell r="C65" t="str">
            <v>526010 - 526011</v>
          </cell>
        </row>
        <row r="66">
          <cell r="C66" t="str">
            <v>Temp Trade Promotions</v>
          </cell>
          <cell r="O66" t="str">
            <v xml:space="preserve">   6,150,948.52  USD</v>
          </cell>
          <cell r="S66" t="str">
            <v xml:space="preserve">  43,842,103.24  USD</v>
          </cell>
        </row>
        <row r="67">
          <cell r="C67" t="str">
            <v>526009  Listing Fees</v>
          </cell>
        </row>
        <row r="68">
          <cell r="C68" t="str">
            <v>526012  Listing Fees - PPD</v>
          </cell>
        </row>
        <row r="69">
          <cell r="C69" t="str">
            <v>525025  Uncon Allow - New St</v>
          </cell>
        </row>
        <row r="70">
          <cell r="C70" t="str">
            <v>Listing Fees</v>
          </cell>
        </row>
        <row r="71">
          <cell r="C71" t="str">
            <v>526008   Other Trade Spnd</v>
          </cell>
        </row>
        <row r="72">
          <cell r="C72" t="str">
            <v>526013  Other Tr Spend - PPD</v>
          </cell>
        </row>
        <row r="73">
          <cell r="C73" t="str">
            <v>Other Trade Payments</v>
          </cell>
        </row>
        <row r="75">
          <cell r="C75" t="str">
            <v>Total Trade Spending</v>
          </cell>
          <cell r="O75" t="str">
            <v xml:space="preserve">   6,150,948.52  USD</v>
          </cell>
          <cell r="S75" t="str">
            <v xml:space="preserve">  43,842,103.24  USD</v>
          </cell>
        </row>
        <row r="77">
          <cell r="C77" t="str">
            <v>526014  Temp Price Red - PPD</v>
          </cell>
        </row>
        <row r="78">
          <cell r="C78" t="str">
            <v>527000  TPRC-Con Temp PrRed</v>
          </cell>
          <cell r="O78" t="str">
            <v xml:space="preserve">   2,980,731.55  USD</v>
          </cell>
          <cell r="S78" t="str">
            <v xml:space="preserve">  33,389,490.10  USD</v>
          </cell>
        </row>
        <row r="79">
          <cell r="C79" t="str">
            <v>Temp Price Reductions</v>
          </cell>
          <cell r="O79" t="str">
            <v xml:space="preserve">   2,980,731.55  USD</v>
          </cell>
          <cell r="S79" t="str">
            <v xml:space="preserve">  33,389,490.10  USD</v>
          </cell>
        </row>
        <row r="80">
          <cell r="C80" t="str">
            <v>524002  Net Sales Red - Coup</v>
          </cell>
          <cell r="O80" t="str">
            <v xml:space="preserve">  (5,877,174.94) USD</v>
          </cell>
          <cell r="S80" t="str">
            <v xml:space="preserve">  18,364,441.84  USD</v>
          </cell>
        </row>
        <row r="81">
          <cell r="C81" t="str">
            <v>Couponing</v>
          </cell>
          <cell r="O81" t="str">
            <v xml:space="preserve">  (5,877,174.94) USD</v>
          </cell>
          <cell r="S81" t="str">
            <v xml:space="preserve">  18,364,441.84  USD</v>
          </cell>
        </row>
        <row r="82">
          <cell r="C82" t="str">
            <v>527002  Coupon Retail</v>
          </cell>
        </row>
        <row r="83">
          <cell r="C83" t="str">
            <v>527003  Coupons - PPD</v>
          </cell>
        </row>
        <row r="84">
          <cell r="C84" t="str">
            <v>Couponing - Retailer</v>
          </cell>
        </row>
        <row r="85">
          <cell r="C85" t="str">
            <v>Coupons</v>
          </cell>
          <cell r="O85" t="str">
            <v xml:space="preserve">  (5,877,174.94) USD</v>
          </cell>
          <cell r="S85" t="str">
            <v xml:space="preserve">  18,364,441.84  USD</v>
          </cell>
        </row>
        <row r="86">
          <cell r="C86" t="str">
            <v>527001  Other Consumer Spend</v>
          </cell>
        </row>
        <row r="87">
          <cell r="C87" t="str">
            <v>527004  Other Cons Spend - P</v>
          </cell>
        </row>
        <row r="88">
          <cell r="C88" t="str">
            <v>Other Consumer Spending</v>
          </cell>
        </row>
        <row r="90">
          <cell r="C90" t="str">
            <v>Total Consumer Spending</v>
          </cell>
          <cell r="O90" t="str">
            <v xml:space="preserve">  (2,896,443.39) USD</v>
          </cell>
          <cell r="S90" t="str">
            <v xml:space="preserve">  51,753,931.94  USD</v>
          </cell>
        </row>
        <row r="92">
          <cell r="C92" t="str">
            <v>Net Sales</v>
          </cell>
          <cell r="O92" t="str">
            <v xml:space="preserve"> 130,048,273.07  USD</v>
          </cell>
          <cell r="S92" t="str">
            <v>1562,873,637.30  USD</v>
          </cell>
        </row>
        <row r="94">
          <cell r="C94" t="str">
            <v>COST of SALES:</v>
          </cell>
        </row>
        <row r="95">
          <cell r="C95" t="str">
            <v>Freight</v>
          </cell>
          <cell r="O95" t="str">
            <v xml:space="preserve">     419,836.18  USD</v>
          </cell>
          <cell r="S95" t="str">
            <v xml:space="preserve">   5,562,645.83  USD</v>
          </cell>
        </row>
        <row r="96">
          <cell r="C96" t="str">
            <v xml:space="preserve">     Duty</v>
          </cell>
          <cell r="J96" t="str">
            <v xml:space="preserve">     122,153.21  CAD</v>
          </cell>
          <cell r="O96" t="str">
            <v xml:space="preserve">      95,016.89  USD</v>
          </cell>
          <cell r="R96" t="str">
            <v xml:space="preserve">     140,765.34  CAD</v>
          </cell>
          <cell r="S96" t="str">
            <v xml:space="preserve">     109,494.33  USD</v>
          </cell>
        </row>
        <row r="97">
          <cell r="C97" t="str">
            <v xml:space="preserve">     Royalties</v>
          </cell>
        </row>
        <row r="98">
          <cell r="C98" t="str">
            <v>Total Duty &amp; Other</v>
          </cell>
          <cell r="J98" t="str">
            <v xml:space="preserve">     122,153.21  CAD</v>
          </cell>
          <cell r="O98" t="str">
            <v xml:space="preserve">      95,016.89  USD</v>
          </cell>
          <cell r="R98" t="str">
            <v xml:space="preserve">     140,765.34  CAD</v>
          </cell>
          <cell r="S98" t="str">
            <v xml:space="preserve">     109,494.33  USD</v>
          </cell>
        </row>
        <row r="99">
          <cell r="C99" t="str">
            <v>Std Direct Costs</v>
          </cell>
          <cell r="O99" t="str">
            <v xml:space="preserve">  15,902,464.72  USD</v>
          </cell>
          <cell r="S99" t="str">
            <v xml:space="preserve"> 199,406,869.49  USD</v>
          </cell>
        </row>
        <row r="100">
          <cell r="C100" t="str">
            <v>Prom Dir Cost</v>
          </cell>
          <cell r="O100" t="str">
            <v xml:space="preserve">   1,708,710.14  USD</v>
          </cell>
          <cell r="S100" t="str">
            <v xml:space="preserve">  14,806,838.54  USD</v>
          </cell>
        </row>
        <row r="101">
          <cell r="C101" t="str">
            <v>Overhead Transferred In</v>
          </cell>
        </row>
        <row r="103">
          <cell r="C103" t="str">
            <v xml:space="preserve">   Market Cost of Sales</v>
          </cell>
          <cell r="O103" t="str">
            <v xml:space="preserve">  18,126,027.93  USD</v>
          </cell>
          <cell r="S103" t="str">
            <v xml:space="preserve"> 219,885,848.19  USD</v>
          </cell>
        </row>
        <row r="105">
          <cell r="C105" t="str">
            <v>FRS Profit Contribution</v>
          </cell>
          <cell r="O105" t="str">
            <v xml:space="preserve"> 115,176,750.27  USD</v>
          </cell>
          <cell r="S105" t="str">
            <v>1438,583,824.29  USD</v>
          </cell>
        </row>
        <row r="107">
          <cell r="C107" t="str">
            <v>SPC</v>
          </cell>
          <cell r="O107" t="str">
            <v xml:space="preserve"> 111,922,245.14  USD</v>
          </cell>
          <cell r="S107" t="str">
            <v>1342,987,789.11  USD</v>
          </cell>
        </row>
        <row r="109">
          <cell r="C109" t="str">
            <v>Frt Reclass Other Expense</v>
          </cell>
          <cell r="O109" t="str">
            <v xml:space="preserve">    (419,836.18) USD</v>
          </cell>
          <cell r="S109" t="str">
            <v xml:space="preserve">  (5,562,645.83) USD</v>
          </cell>
        </row>
        <row r="111">
          <cell r="C111" t="str">
            <v>DIRECT COST VARIANCES:</v>
          </cell>
        </row>
        <row r="112">
          <cell r="C112" t="str">
            <v xml:space="preserve">     Purchase Price Variance</v>
          </cell>
          <cell r="J112" t="str">
            <v xml:space="preserve">     927,218.82  CAD</v>
          </cell>
          <cell r="O112" t="str">
            <v xml:space="preserve">     721,237.16  USD</v>
          </cell>
          <cell r="S112" t="str">
            <v xml:space="preserve">     806,603.67  USD</v>
          </cell>
        </row>
        <row r="113">
          <cell r="C113" t="str">
            <v xml:space="preserve">     Purchase Price Variance Out Freight</v>
          </cell>
        </row>
        <row r="114">
          <cell r="C114" t="str">
            <v>Total Purchase Price Variance</v>
          </cell>
          <cell r="J114" t="str">
            <v xml:space="preserve">     927,218.82  CAD</v>
          </cell>
          <cell r="O114" t="str">
            <v xml:space="preserve">     721,237.16  USD</v>
          </cell>
          <cell r="S114" t="str">
            <v xml:space="preserve">     806,603.67  USD</v>
          </cell>
        </row>
        <row r="115">
          <cell r="C115" t="str">
            <v>541290  Interco Sourcing DCV</v>
          </cell>
        </row>
        <row r="116">
          <cell r="C116" t="str">
            <v>541302  I/C Sourcin DCV Exch</v>
          </cell>
        </row>
        <row r="117">
          <cell r="C117" t="str">
            <v>Standard / Standard DCV</v>
          </cell>
        </row>
        <row r="118">
          <cell r="C118" t="str">
            <v>541261  PPV- Reval</v>
          </cell>
        </row>
        <row r="119">
          <cell r="C119" t="str">
            <v>Revaluation</v>
          </cell>
        </row>
        <row r="120">
          <cell r="C120" t="str">
            <v>541273  Obsol - Dmg Gd Rtl</v>
          </cell>
        </row>
        <row r="121">
          <cell r="C121" t="str">
            <v>541265  Inv Obsolescence DC</v>
          </cell>
        </row>
        <row r="122">
          <cell r="C122" t="str">
            <v>541274  Obsol - Prov for Obs</v>
          </cell>
          <cell r="O122" t="str">
            <v xml:space="preserve">   2,248,449.77  USD</v>
          </cell>
          <cell r="S122" t="str">
            <v xml:space="preserve">   3,156,372.94  USD</v>
          </cell>
        </row>
        <row r="123">
          <cell r="C123" t="str">
            <v>541283  Obsol - Cons Refunds</v>
          </cell>
        </row>
        <row r="124">
          <cell r="C124" t="str">
            <v>541284  Obsol - Rtn Sls Loss</v>
          </cell>
          <cell r="J124" t="str">
            <v xml:space="preserve">     110,949.10  USD</v>
          </cell>
          <cell r="O124" t="str">
            <v xml:space="preserve">     110,949.10  USD</v>
          </cell>
          <cell r="R124" t="str">
            <v xml:space="preserve">     998,359.99  USD</v>
          </cell>
          <cell r="S124" t="str">
            <v xml:space="preserve">     998,359.99  USD</v>
          </cell>
        </row>
        <row r="125">
          <cell r="C125" t="str">
            <v>541287  Obsol - Scrap Rtns</v>
          </cell>
        </row>
        <row r="126">
          <cell r="C126" t="str">
            <v>541288  Obsol - Refurb Rtn G</v>
          </cell>
        </row>
        <row r="127">
          <cell r="C127" t="str">
            <v>541289  Obsol - Frt on Rtns</v>
          </cell>
          <cell r="R127" t="str">
            <v xml:space="preserve">       9,895.71  USD</v>
          </cell>
          <cell r="S127" t="str">
            <v xml:space="preserve">       9,895.71  USD</v>
          </cell>
        </row>
        <row r="128">
          <cell r="C128" t="str">
            <v>541253  Obsol - Frt Rtn OffI</v>
          </cell>
        </row>
        <row r="129">
          <cell r="C129" t="str">
            <v>Obsolescence</v>
          </cell>
          <cell r="O129" t="str">
            <v xml:space="preserve">   2,359,398.87  USD</v>
          </cell>
          <cell r="S129" t="str">
            <v xml:space="preserve">   4,164,628.64  USD</v>
          </cell>
        </row>
        <row r="130">
          <cell r="C130" t="str">
            <v>619013 - 619199</v>
          </cell>
          <cell r="J130" t="str">
            <v xml:space="preserve">     232,316.82  USD</v>
          </cell>
          <cell r="O130" t="str">
            <v xml:space="preserve">     232,316.82  USD</v>
          </cell>
          <cell r="R130" t="str">
            <v xml:space="preserve">     429,588.45  USD</v>
          </cell>
          <cell r="S130" t="str">
            <v xml:space="preserve">     429,588.45  USD</v>
          </cell>
        </row>
        <row r="131">
          <cell r="C131" t="str">
            <v>541200 - 541252</v>
          </cell>
          <cell r="O131" t="str">
            <v xml:space="preserve">      84,073.70  USD</v>
          </cell>
          <cell r="S131" t="str">
            <v xml:space="preserve">      41,005.29  USD</v>
          </cell>
        </row>
        <row r="132">
          <cell r="C132" t="str">
            <v>541254 - 541259</v>
          </cell>
        </row>
        <row r="133">
          <cell r="C133" t="str">
            <v>541263 - 541264</v>
          </cell>
        </row>
        <row r="134">
          <cell r="C134" t="str">
            <v>541266 - 541272</v>
          </cell>
        </row>
        <row r="135">
          <cell r="C135" t="str">
            <v>541275 - 541282</v>
          </cell>
        </row>
        <row r="136">
          <cell r="C136" t="str">
            <v>541285 - 541286</v>
          </cell>
        </row>
        <row r="137">
          <cell r="C137" t="str">
            <v>541291 - 541301</v>
          </cell>
        </row>
        <row r="138">
          <cell r="C138" t="str">
            <v>541303 - 543099</v>
          </cell>
        </row>
        <row r="139">
          <cell r="C139" t="str">
            <v>Other DCV</v>
          </cell>
          <cell r="O139" t="str">
            <v xml:space="preserve">     316,390.52  USD</v>
          </cell>
          <cell r="S139" t="str">
            <v xml:space="preserve">     470,593.74  USD</v>
          </cell>
        </row>
        <row r="141">
          <cell r="C141" t="str">
            <v xml:space="preserve">   Total Direct Cost Variance</v>
          </cell>
          <cell r="O141" t="str">
            <v xml:space="preserve">   3,397,026.55  USD</v>
          </cell>
          <cell r="S141" t="str">
            <v xml:space="preserve">   5,441,826.05  USD</v>
          </cell>
        </row>
        <row r="145">
          <cell r="C145" t="str">
            <v>Total Cost of Sales</v>
          </cell>
          <cell r="O145" t="str">
            <v xml:space="preserve">  21,103,218.30  USD</v>
          </cell>
          <cell r="S145" t="str">
            <v xml:space="preserve"> 219,765,028.41  USD</v>
          </cell>
        </row>
        <row r="147">
          <cell r="C147" t="str">
            <v>Gross Profit</v>
          </cell>
          <cell r="O147" t="str">
            <v xml:space="preserve"> 108,945,054.77  USD</v>
          </cell>
          <cell r="S147" t="str">
            <v>1343,108,608.89  USD</v>
          </cell>
        </row>
        <row r="149">
          <cell r="C149" t="str">
            <v>ADVERTISING:</v>
          </cell>
        </row>
        <row r="150">
          <cell r="C150" t="str">
            <v>500000 - 999999</v>
          </cell>
          <cell r="O150" t="str">
            <v xml:space="preserve">   8,980,729.71  USD</v>
          </cell>
          <cell r="S150" t="str">
            <v xml:space="preserve"> 132,214,886.27  USD</v>
          </cell>
        </row>
        <row r="151">
          <cell r="C151" t="str">
            <v>Advertising Media</v>
          </cell>
          <cell r="O151" t="str">
            <v xml:space="preserve">   8,980,729.71  USD</v>
          </cell>
          <cell r="S151" t="str">
            <v xml:space="preserve"> 132,214,886.27  USD</v>
          </cell>
        </row>
        <row r="152">
          <cell r="C152" t="str">
            <v>500000 - 999999</v>
          </cell>
          <cell r="O152" t="str">
            <v xml:space="preserve">     (69,119.99) USD</v>
          </cell>
          <cell r="S152" t="str">
            <v xml:space="preserve">      59,162.77  USD</v>
          </cell>
        </row>
        <row r="153">
          <cell r="C153" t="str">
            <v>Advertising Production</v>
          </cell>
          <cell r="O153" t="str">
            <v xml:space="preserve">     (69,119.99) USD</v>
          </cell>
          <cell r="S153" t="str">
            <v xml:space="preserve">      59,162.77  USD</v>
          </cell>
        </row>
        <row r="154">
          <cell r="C154" t="str">
            <v>500000 - 999999</v>
          </cell>
        </row>
        <row r="155">
          <cell r="C155" t="str">
            <v>Advertising Provision</v>
          </cell>
        </row>
        <row r="156">
          <cell r="C156" t="str">
            <v>500000 - 999999</v>
          </cell>
          <cell r="O156" t="str">
            <v xml:space="preserve">     687,429.71  USD</v>
          </cell>
          <cell r="S156" t="str">
            <v xml:space="preserve">   2,753,386.20  USD</v>
          </cell>
        </row>
        <row r="157">
          <cell r="C157" t="str">
            <v>Advertising Sampling</v>
          </cell>
          <cell r="O157" t="str">
            <v xml:space="preserve">     687,429.71  USD</v>
          </cell>
          <cell r="S157" t="str">
            <v xml:space="preserve">   2,753,386.20  USD</v>
          </cell>
        </row>
        <row r="158">
          <cell r="C158" t="str">
            <v>500000 - 999999</v>
          </cell>
          <cell r="O158" t="str">
            <v xml:space="preserve">   2,843,066.75  USD</v>
          </cell>
          <cell r="S158" t="str">
            <v xml:space="preserve">  21,317,636.33  USD</v>
          </cell>
        </row>
        <row r="159">
          <cell r="C159" t="str">
            <v>Advertising Other</v>
          </cell>
          <cell r="O159" t="str">
            <v xml:space="preserve">   2,843,066.75  USD</v>
          </cell>
          <cell r="S159" t="str">
            <v xml:space="preserve">  21,317,636.33  USD</v>
          </cell>
        </row>
        <row r="161">
          <cell r="C161" t="str">
            <v xml:space="preserve">   Total Advertising</v>
          </cell>
          <cell r="O161" t="str">
            <v xml:space="preserve">  12,442,106.18  USD</v>
          </cell>
          <cell r="S161" t="str">
            <v xml:space="preserve"> 156,345,071.57  USD</v>
          </cell>
        </row>
        <row r="164">
          <cell r="C164" t="str">
            <v>SALES PROMOTION:</v>
          </cell>
        </row>
        <row r="165">
          <cell r="C165" t="str">
            <v>565000 - 565005</v>
          </cell>
        </row>
        <row r="166">
          <cell r="C166" t="str">
            <v>565100 - 565105</v>
          </cell>
        </row>
        <row r="167">
          <cell r="C167" t="str">
            <v>565115  Sales Promo Cl Exc</v>
          </cell>
        </row>
        <row r="168">
          <cell r="C168" t="str">
            <v>565150  Acct Devl Fund Off I</v>
          </cell>
        </row>
        <row r="169">
          <cell r="C169" t="str">
            <v>565151  Mkt Devl Fund</v>
          </cell>
        </row>
        <row r="170">
          <cell r="C170" t="str">
            <v>565152  Mtg the Comp Fund Of</v>
          </cell>
        </row>
        <row r="171">
          <cell r="C171" t="str">
            <v>565250  Account Devel Fund</v>
          </cell>
        </row>
        <row r="172">
          <cell r="C172" t="str">
            <v>565252  Account Development</v>
          </cell>
        </row>
        <row r="173">
          <cell r="C173" t="str">
            <v>565253  Account Development</v>
          </cell>
        </row>
        <row r="174">
          <cell r="C174" t="str">
            <v>565254  Account Development</v>
          </cell>
        </row>
        <row r="175">
          <cell r="C175" t="str">
            <v>565270  Marketing Developmen</v>
          </cell>
        </row>
        <row r="176">
          <cell r="C176" t="str">
            <v>565272  Marketing Developmen</v>
          </cell>
        </row>
        <row r="177">
          <cell r="C177" t="str">
            <v>565273  Market Development F</v>
          </cell>
        </row>
        <row r="178">
          <cell r="C178" t="str">
            <v>565274  Market Development F</v>
          </cell>
        </row>
        <row r="179">
          <cell r="C179" t="str">
            <v>565276  Bus Dev Fund-Duracel</v>
          </cell>
        </row>
        <row r="180">
          <cell r="C180" t="str">
            <v>565290  Promotional Allowanc</v>
          </cell>
        </row>
        <row r="181">
          <cell r="C181" t="str">
            <v>565292  Promotional Allowanc</v>
          </cell>
        </row>
        <row r="182">
          <cell r="C182" t="str">
            <v>565293  Promotional Allowanc</v>
          </cell>
        </row>
        <row r="183">
          <cell r="C183" t="str">
            <v>565294  Promotional Allowanc</v>
          </cell>
        </row>
        <row r="184">
          <cell r="C184" t="str">
            <v>565310  Price Allowance Groo</v>
          </cell>
        </row>
        <row r="185">
          <cell r="C185" t="str">
            <v>565312  Price Allowance Stat</v>
          </cell>
        </row>
        <row r="186">
          <cell r="C186" t="str">
            <v>565313  Price Allowance Oral</v>
          </cell>
        </row>
        <row r="187">
          <cell r="C187" t="str">
            <v>565314  Price Allowance Brau</v>
          </cell>
        </row>
        <row r="188">
          <cell r="C188" t="str">
            <v>565330  Display Allowance Gr</v>
          </cell>
        </row>
        <row r="189">
          <cell r="C189" t="str">
            <v>565332  Display Allowance St</v>
          </cell>
        </row>
        <row r="190">
          <cell r="C190" t="str">
            <v>565333  Display Allowance Or</v>
          </cell>
        </row>
        <row r="191">
          <cell r="C191" t="str">
            <v>565334  Display Allowance Br</v>
          </cell>
        </row>
        <row r="192">
          <cell r="C192" t="str">
            <v>565350  Catalog Allowance Gr</v>
          </cell>
        </row>
        <row r="193">
          <cell r="C193" t="str">
            <v>565352  Catalog Allowance St</v>
          </cell>
        </row>
        <row r="194">
          <cell r="C194" t="str">
            <v>565353  Catalog Allowance Or</v>
          </cell>
        </row>
        <row r="195">
          <cell r="C195" t="str">
            <v>565354  Catalog Allowance Br</v>
          </cell>
        </row>
        <row r="196">
          <cell r="C196" t="str">
            <v>565370  Other Allowance</v>
          </cell>
        </row>
        <row r="197">
          <cell r="C197" t="str">
            <v>565480  Trade Rebates</v>
          </cell>
        </row>
        <row r="198">
          <cell r="C198" t="str">
            <v>565530  Meeting the Competit</v>
          </cell>
        </row>
        <row r="199">
          <cell r="C199" t="str">
            <v>565540  Trade Relations Mult</v>
          </cell>
        </row>
        <row r="200">
          <cell r="C200" t="str">
            <v>565541  Regional Marketing</v>
          </cell>
        </row>
        <row r="201">
          <cell r="C201" t="str">
            <v>565570  Market Launch Fund</v>
          </cell>
        </row>
        <row r="202">
          <cell r="C202" t="str">
            <v xml:space="preserve">     All Other</v>
          </cell>
        </row>
        <row r="203">
          <cell r="C203" t="str">
            <v>Total Payments &amp; Incentives</v>
          </cell>
        </row>
        <row r="204">
          <cell r="C204" t="str">
            <v>565840  Freight on permanent</v>
          </cell>
          <cell r="O204" t="str">
            <v xml:space="preserve">     277,045.32  USD</v>
          </cell>
          <cell r="S204" t="str">
            <v xml:space="preserve">     502,087.39  USD</v>
          </cell>
        </row>
        <row r="205">
          <cell r="C205" t="str">
            <v>565200  Demonstrators</v>
          </cell>
        </row>
        <row r="206">
          <cell r="C206" t="str">
            <v>565410  Promotional Samples</v>
          </cell>
          <cell r="O206" t="str">
            <v xml:space="preserve">      12,315.08  USD</v>
          </cell>
          <cell r="S206" t="str">
            <v xml:space="preserve">     115,254.00  USD</v>
          </cell>
        </row>
        <row r="207">
          <cell r="C207" t="str">
            <v>565412  Promotional Samples</v>
          </cell>
        </row>
        <row r="208">
          <cell r="C208" t="str">
            <v>565413  Promotional Samples</v>
          </cell>
        </row>
        <row r="209">
          <cell r="C209" t="str">
            <v>565414  Promotional Samples</v>
          </cell>
        </row>
        <row r="210">
          <cell r="C210" t="str">
            <v>565430  Promotional Material</v>
          </cell>
          <cell r="O210" t="str">
            <v xml:space="preserve">     177,742.37  USD</v>
          </cell>
          <cell r="S210" t="str">
            <v xml:space="preserve">     810,166.43  USD</v>
          </cell>
        </row>
        <row r="211">
          <cell r="C211" t="str">
            <v>565432  Promotional Material</v>
          </cell>
        </row>
        <row r="212">
          <cell r="C212" t="str">
            <v>565433  Promotional Material</v>
          </cell>
        </row>
        <row r="213">
          <cell r="C213" t="str">
            <v>565434  Promotional Material</v>
          </cell>
        </row>
        <row r="214">
          <cell r="C214" t="str">
            <v>565437  Sales Meeting Matls</v>
          </cell>
          <cell r="R214" t="str">
            <v xml:space="preserve">       2,569.69  USD</v>
          </cell>
          <cell r="S214" t="str">
            <v xml:space="preserve">       2,569.69  USD</v>
          </cell>
        </row>
        <row r="215">
          <cell r="C215" t="str">
            <v>565470  Displays Grooming/PC</v>
          </cell>
          <cell r="J215" t="str">
            <v xml:space="preserve">       9,040.00  USD</v>
          </cell>
          <cell r="O215" t="str">
            <v xml:space="preserve">       9,040.00  USD</v>
          </cell>
          <cell r="R215" t="str">
            <v xml:space="preserve">      29,100.80  USD</v>
          </cell>
          <cell r="S215" t="str">
            <v xml:space="preserve">      29,100.80  USD</v>
          </cell>
        </row>
        <row r="216">
          <cell r="C216" t="str">
            <v>565472  Displays Stationery</v>
          </cell>
        </row>
        <row r="217">
          <cell r="C217" t="str">
            <v>565473  Displays Oral B</v>
          </cell>
        </row>
        <row r="218">
          <cell r="C218" t="str">
            <v>565474  Displays Braun</v>
          </cell>
        </row>
        <row r="219">
          <cell r="C219" t="str">
            <v>565476  Displays Rev/Cost</v>
          </cell>
        </row>
        <row r="220">
          <cell r="C220" t="str">
            <v>565560  Promotional Distribu</v>
          </cell>
          <cell r="O220" t="str">
            <v xml:space="preserve">      70,356.30  USD</v>
          </cell>
          <cell r="S220" t="str">
            <v xml:space="preserve">     270,124.22  USD</v>
          </cell>
        </row>
        <row r="221">
          <cell r="C221" t="str">
            <v>565800  Selling Aids/Selling</v>
          </cell>
          <cell r="O221" t="str">
            <v xml:space="preserve">      13,299.87  USD</v>
          </cell>
          <cell r="S221" t="str">
            <v xml:space="preserve">     110,638.16  USD</v>
          </cell>
        </row>
        <row r="222">
          <cell r="C222" t="str">
            <v>565810  Point of Purchase &amp;</v>
          </cell>
          <cell r="J222" t="str">
            <v xml:space="preserve">      88,348.40  USD</v>
          </cell>
          <cell r="O222" t="str">
            <v xml:space="preserve">      88,348.40  USD</v>
          </cell>
          <cell r="R222" t="str">
            <v xml:space="preserve">     275,907.50  USD</v>
          </cell>
          <cell r="S222" t="str">
            <v xml:space="preserve">     275,907.50  USD</v>
          </cell>
        </row>
        <row r="223">
          <cell r="C223" t="str">
            <v>565811  Corrugated Temp Disp</v>
          </cell>
          <cell r="J223" t="str">
            <v xml:space="preserve">       8,893.22  USD</v>
          </cell>
          <cell r="O223" t="str">
            <v xml:space="preserve">       8,893.22  USD</v>
          </cell>
          <cell r="R223" t="str">
            <v xml:space="preserve">       9,984.82  USD</v>
          </cell>
          <cell r="S223" t="str">
            <v xml:space="preserve">       9,984.82  USD</v>
          </cell>
        </row>
        <row r="224">
          <cell r="C224" t="str">
            <v>565813  Point of Purch Art D</v>
          </cell>
          <cell r="J224" t="str">
            <v xml:space="preserve">     227,640.32  USD</v>
          </cell>
          <cell r="O224" t="str">
            <v xml:space="preserve">     227,640.32  USD</v>
          </cell>
          <cell r="S224" t="str">
            <v xml:space="preserve">     645,167.31  USD</v>
          </cell>
        </row>
        <row r="225">
          <cell r="C225" t="str">
            <v>565814  Point of Purch Prod</v>
          </cell>
          <cell r="J225" t="str">
            <v xml:space="preserve">      99,537.94  USD</v>
          </cell>
          <cell r="O225" t="str">
            <v xml:space="preserve">      99,537.94  USD</v>
          </cell>
          <cell r="S225" t="str">
            <v xml:space="preserve">   1,908,159.49  USD</v>
          </cell>
        </row>
        <row r="226">
          <cell r="C226" t="str">
            <v>565830  Std. Perm Display</v>
          </cell>
          <cell r="J226" t="str">
            <v xml:space="preserve">       2,709.93  USD</v>
          </cell>
          <cell r="O226" t="str">
            <v xml:space="preserve">       2,709.93  USD</v>
          </cell>
          <cell r="S226" t="str">
            <v xml:space="preserve">       3,990.19  USD</v>
          </cell>
        </row>
        <row r="227">
          <cell r="C227" t="str">
            <v>565831  Cust. Perm Disp-Inst</v>
          </cell>
          <cell r="R227" t="str">
            <v xml:space="preserve">       2,941.26  USD</v>
          </cell>
          <cell r="S227" t="str">
            <v xml:space="preserve">       2,941.26  USD</v>
          </cell>
        </row>
        <row r="228">
          <cell r="C228" t="str">
            <v>565832  Cust. Perm. Disp-Sh</v>
          </cell>
          <cell r="R228" t="str">
            <v xml:space="preserve">       1,199.14  USD</v>
          </cell>
          <cell r="S228" t="str">
            <v xml:space="preserve">       1,199.14  USD</v>
          </cell>
        </row>
        <row r="229">
          <cell r="C229" t="str">
            <v>565833  Ann.Coop. Displays</v>
          </cell>
        </row>
        <row r="230">
          <cell r="C230" t="str">
            <v>565834  PAP Program Displays</v>
          </cell>
        </row>
        <row r="231">
          <cell r="C231" t="str">
            <v>565839  Packaging materials</v>
          </cell>
        </row>
        <row r="232">
          <cell r="C232" t="str">
            <v>565854  Cust Perm Display</v>
          </cell>
          <cell r="O232" t="str">
            <v xml:space="preserve">   1,542,803.40  USD</v>
          </cell>
          <cell r="S232" t="str">
            <v xml:space="preserve">   4,392,442.26  USD</v>
          </cell>
        </row>
        <row r="233">
          <cell r="C233" t="str">
            <v>565860  Perm Display Printin</v>
          </cell>
          <cell r="O233" t="str">
            <v xml:space="preserve">      12,703.73  USD</v>
          </cell>
          <cell r="S233" t="str">
            <v xml:space="preserve">      77,186.71  USD</v>
          </cell>
        </row>
        <row r="234">
          <cell r="C234" t="str">
            <v>565861  Perm Display - Wareh</v>
          </cell>
          <cell r="J234" t="str">
            <v xml:space="preserve">      71,776.61  USD</v>
          </cell>
          <cell r="O234" t="str">
            <v xml:space="preserve">      71,776.61  USD</v>
          </cell>
          <cell r="S234" t="str">
            <v xml:space="preserve">     148,884.85  USD</v>
          </cell>
        </row>
        <row r="235">
          <cell r="C235" t="str">
            <v>565910  Outside Creative-Pro</v>
          </cell>
        </row>
        <row r="236">
          <cell r="C236" t="str">
            <v>565911  Outside Creative-Pro</v>
          </cell>
          <cell r="J236" t="str">
            <v xml:space="preserve">      46,257.33  USD</v>
          </cell>
          <cell r="O236" t="str">
            <v xml:space="preserve">      46,257.33  USD</v>
          </cell>
          <cell r="S236" t="str">
            <v xml:space="preserve">      67,202.34  USD</v>
          </cell>
        </row>
        <row r="237">
          <cell r="C237" t="str">
            <v xml:space="preserve">     Permanent Displays &amp; Materials</v>
          </cell>
          <cell r="O237" t="str">
            <v xml:space="preserve">   2,660,469.82  USD</v>
          </cell>
          <cell r="S237" t="str">
            <v xml:space="preserve">   9,373,006.56  USD</v>
          </cell>
        </row>
        <row r="238">
          <cell r="C238" t="str">
            <v>565400  Excess Cost</v>
          </cell>
          <cell r="O238" t="str">
            <v xml:space="preserve">   2,529,130.97  USD</v>
          </cell>
          <cell r="S238" t="str">
            <v xml:space="preserve">  23,416,401.59  USD</v>
          </cell>
        </row>
        <row r="239">
          <cell r="C239" t="str">
            <v>565401  Exc-cost display-mat</v>
          </cell>
        </row>
        <row r="240">
          <cell r="C240" t="str">
            <v>565403  Excess-cost material</v>
          </cell>
          <cell r="J240" t="str">
            <v xml:space="preserve">       1,175.48  CAD</v>
          </cell>
          <cell r="O240" t="str">
            <v xml:space="preserve">         914.35  USD</v>
          </cell>
          <cell r="R240" t="str">
            <v xml:space="preserve">      13,619.99  CAD</v>
          </cell>
          <cell r="S240" t="str">
            <v xml:space="preserve">      10,594.32  USD</v>
          </cell>
        </row>
        <row r="241">
          <cell r="C241" t="str">
            <v>565405  Excess Cost-consum</v>
          </cell>
        </row>
        <row r="242">
          <cell r="C242" t="str">
            <v>565407  Excess Cost Obsol</v>
          </cell>
          <cell r="J242" t="str">
            <v xml:space="preserve">     (36,833.39) CAD</v>
          </cell>
          <cell r="O242" t="str">
            <v xml:space="preserve">     (28,650.85) USD</v>
          </cell>
          <cell r="R242" t="str">
            <v xml:space="preserve">      11,794.88  CAD</v>
          </cell>
          <cell r="S242" t="str">
            <v xml:space="preserve">       9,174.65  USD</v>
          </cell>
        </row>
        <row r="243">
          <cell r="C243" t="str">
            <v>565408  Excess Costs-PPD</v>
          </cell>
        </row>
        <row r="244">
          <cell r="C244" t="str">
            <v>565500  Package Design</v>
          </cell>
          <cell r="O244" t="str">
            <v xml:space="preserve">      29,273.96  USD</v>
          </cell>
          <cell r="S244" t="str">
            <v xml:space="preserve">     244,122.87  USD</v>
          </cell>
        </row>
        <row r="245">
          <cell r="C245" t="str">
            <v>565550  Premiums</v>
          </cell>
          <cell r="R245" t="str">
            <v xml:space="preserve">       2,149.42  CAD</v>
          </cell>
          <cell r="S245" t="str">
            <v xml:space="preserve">       1,671.93  USD</v>
          </cell>
        </row>
        <row r="246">
          <cell r="C246" t="str">
            <v>565835  Repacking</v>
          </cell>
          <cell r="R246" t="str">
            <v xml:space="preserve">       2,267.98  CAD</v>
          </cell>
          <cell r="S246" t="str">
            <v xml:space="preserve">       1,764.15  USD</v>
          </cell>
        </row>
        <row r="247">
          <cell r="C247" t="str">
            <v>565836  Promotional packing</v>
          </cell>
          <cell r="J247" t="str">
            <v xml:space="preserve">      17,932.63  CAD</v>
          </cell>
          <cell r="O247" t="str">
            <v xml:space="preserve">      13,948.90  USD</v>
          </cell>
          <cell r="R247" t="str">
            <v xml:space="preserve">      44,613.56  CAD</v>
          </cell>
          <cell r="S247" t="str">
            <v xml:space="preserve">      34,702.68  USD</v>
          </cell>
        </row>
        <row r="248">
          <cell r="C248" t="str">
            <v xml:space="preserve">     Promotional Packaging/Excess Cost</v>
          </cell>
          <cell r="O248" t="str">
            <v xml:space="preserve">   2,544,617.33  USD</v>
          </cell>
          <cell r="S248" t="str">
            <v xml:space="preserve">  23,718,432.19  USD</v>
          </cell>
        </row>
        <row r="249">
          <cell r="C249" t="str">
            <v>565450  Salesmen's Contests</v>
          </cell>
        </row>
        <row r="250">
          <cell r="C250" t="str">
            <v>565452  Salesmen's Contests</v>
          </cell>
        </row>
        <row r="251">
          <cell r="C251" t="str">
            <v>565453  Salemen's Contests O</v>
          </cell>
        </row>
        <row r="252">
          <cell r="C252" t="str">
            <v>565454  Salemen's Contests B</v>
          </cell>
        </row>
        <row r="253">
          <cell r="C253" t="str">
            <v>565900  Sales Promotion-Othe</v>
          </cell>
          <cell r="R253" t="str">
            <v xml:space="preserve">      45,246.43  USD</v>
          </cell>
          <cell r="S253" t="str">
            <v xml:space="preserve">      45,246.43  USD</v>
          </cell>
        </row>
        <row r="254">
          <cell r="C254" t="str">
            <v xml:space="preserve">     All Other (Non-Trade Payment Rel)</v>
          </cell>
          <cell r="R254" t="str">
            <v xml:space="preserve">      45,246.43  USD</v>
          </cell>
          <cell r="S254" t="str">
            <v xml:space="preserve">      45,246.43  USD</v>
          </cell>
        </row>
        <row r="255">
          <cell r="C255" t="str">
            <v>Total Packaging &amp; Materials</v>
          </cell>
          <cell r="O255" t="str">
            <v xml:space="preserve">   5,205,087.15  USD</v>
          </cell>
          <cell r="S255" t="str">
            <v xml:space="preserve">  33,136,685.18  USD</v>
          </cell>
        </row>
        <row r="257">
          <cell r="C257" t="str">
            <v xml:space="preserve">   Total Sales Promotion</v>
          </cell>
          <cell r="O257" t="str">
            <v xml:space="preserve">   5,205,087.15  USD</v>
          </cell>
          <cell r="S257" t="str">
            <v xml:space="preserve">  33,136,685.18  USD</v>
          </cell>
        </row>
        <row r="259">
          <cell r="C259" t="str">
            <v>Marketing Contribution</v>
          </cell>
          <cell r="O259" t="str">
            <v xml:space="preserve">  91,297,861.44  USD</v>
          </cell>
          <cell r="S259" t="str">
            <v>1153,626,852.14  USD</v>
          </cell>
        </row>
        <row r="262">
          <cell r="C262" t="str">
            <v>OPERATING EXPENSES:</v>
          </cell>
        </row>
        <row r="263">
          <cell r="C263" t="str">
            <v>500000 - 999999</v>
          </cell>
        </row>
        <row r="264">
          <cell r="C264" t="str">
            <v>Selling</v>
          </cell>
        </row>
        <row r="265">
          <cell r="C265" t="str">
            <v>MARKETING MANAGEMENT:</v>
          </cell>
        </row>
        <row r="266">
          <cell r="C266" t="str">
            <v xml:space="preserve">     Marketing Management</v>
          </cell>
        </row>
        <row r="267">
          <cell r="C267" t="str">
            <v xml:space="preserve">     Guarantee</v>
          </cell>
        </row>
        <row r="268">
          <cell r="C268" t="str">
            <v>Total Marketing Management</v>
          </cell>
        </row>
        <row r="269">
          <cell r="C269" t="str">
            <v>Market Research</v>
          </cell>
        </row>
        <row r="270">
          <cell r="C270" t="str">
            <v>General Administration</v>
          </cell>
        </row>
        <row r="271">
          <cell r="C271" t="str">
            <v>Period Distribution Expense</v>
          </cell>
          <cell r="O271" t="str">
            <v xml:space="preserve">          (0.01) USD</v>
          </cell>
          <cell r="S271" t="str">
            <v xml:space="preserve">          (0.09) USD</v>
          </cell>
        </row>
        <row r="272">
          <cell r="C272" t="str">
            <v>Other Operating Items</v>
          </cell>
        </row>
        <row r="273">
          <cell r="C273" t="str">
            <v>Gillette Share Non-Cons Subs</v>
          </cell>
        </row>
        <row r="274">
          <cell r="C274" t="str">
            <v>Gross Factory PME</v>
          </cell>
        </row>
        <row r="275">
          <cell r="C275" t="str">
            <v>Gross Administrative PME</v>
          </cell>
        </row>
        <row r="276">
          <cell r="C276" t="str">
            <v>Overhead transferred Out</v>
          </cell>
        </row>
        <row r="277">
          <cell r="C277" t="str">
            <v>Overhead in Inventory Change</v>
          </cell>
        </row>
        <row r="278">
          <cell r="C278" t="str">
            <v>Customer Service</v>
          </cell>
        </row>
        <row r="279">
          <cell r="C279" t="str">
            <v>Freight</v>
          </cell>
          <cell r="O279" t="str">
            <v xml:space="preserve">     419,836.18  USD</v>
          </cell>
          <cell r="S279" t="str">
            <v xml:space="preserve">   5,562,645.83  USD</v>
          </cell>
        </row>
        <row r="280">
          <cell r="C280" t="str">
            <v>Research &amp; Development</v>
          </cell>
        </row>
        <row r="282">
          <cell r="C282" t="str">
            <v>Market PFO (Corporate Basis)</v>
          </cell>
          <cell r="O282" t="str">
            <v xml:space="preserve">  90,878,025.27  USD</v>
          </cell>
          <cell r="S282" t="str">
            <v>1148,064,206.40  USD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Schedule "/>
      <sheetName val="Billing Check Sheet"/>
      <sheetName val="AR Schedule"/>
      <sheetName val="Jan Billing Summary"/>
      <sheetName val="SM Charges"/>
      <sheetName val="Contributors"/>
      <sheetName val="LIRE"/>
      <sheetName val="Deminimis "/>
      <sheetName val="SM adj-crd"/>
      <sheetName val="AR Transfers Exception"/>
      <sheetName val="Applied Disbursements"/>
      <sheetName val="Jan netting"/>
      <sheetName val=" Late Payment Fees"/>
      <sheetName val=" Late Fee Credits"/>
      <sheetName val=" Late Filing Fee"/>
      <sheetName val="Invoice Exception Jan"/>
      <sheetName val="monthly Collection Summary  "/>
      <sheetName val="Billing Exception Jan"/>
      <sheetName val="Aged AR"/>
      <sheetName val="Collection Summary "/>
      <sheetName val="Cumulative Billing Summary"/>
      <sheetName val="1-Close proc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HC</v>
          </cell>
          <cell r="B2">
            <v>298747223.72039974</v>
          </cell>
          <cell r="C2">
            <v>218292355.98209971</v>
          </cell>
          <cell r="D2">
            <v>23057669.622699998</v>
          </cell>
          <cell r="E2">
            <v>11160004.711700004</v>
          </cell>
          <cell r="F2">
            <v>3258303.5068999999</v>
          </cell>
          <cell r="G2">
            <v>5126567.7397999987</v>
          </cell>
          <cell r="H2">
            <v>4027754.659</v>
          </cell>
          <cell r="I2">
            <v>8054168.8806000017</v>
          </cell>
          <cell r="J2">
            <v>25770398.617600009</v>
          </cell>
        </row>
        <row r="3">
          <cell r="A3" t="str">
            <v>LI</v>
          </cell>
          <cell r="B3">
            <v>71029351.56859985</v>
          </cell>
          <cell r="C3">
            <v>51750514.828199863</v>
          </cell>
          <cell r="D3">
            <v>5201225.6768000005</v>
          </cell>
          <cell r="E3">
            <v>2665251.6078000003</v>
          </cell>
          <cell r="F3">
            <v>784778.60419999983</v>
          </cell>
          <cell r="G3">
            <v>1346357.1326000001</v>
          </cell>
          <cell r="H3">
            <v>1055181.3858</v>
          </cell>
          <cell r="I3">
            <v>2000356.0744</v>
          </cell>
          <cell r="J3">
            <v>6225686.258799999</v>
          </cell>
        </row>
        <row r="4">
          <cell r="A4" t="str">
            <v>RHC</v>
          </cell>
          <cell r="B4">
            <v>1819793.9617000001</v>
          </cell>
          <cell r="C4">
            <v>913077.03649999981</v>
          </cell>
          <cell r="D4">
            <v>262517.50359999994</v>
          </cell>
          <cell r="E4">
            <v>129116.86020000001</v>
          </cell>
          <cell r="F4">
            <v>37293.473100000003</v>
          </cell>
          <cell r="G4">
            <v>62623.223399999981</v>
          </cell>
          <cell r="H4">
            <v>50196.913200000003</v>
          </cell>
          <cell r="I4">
            <v>80832.968400000012</v>
          </cell>
          <cell r="J4">
            <v>284135.98330000014</v>
          </cell>
        </row>
        <row r="5">
          <cell r="A5" t="str">
            <v>SLC</v>
          </cell>
          <cell r="B5">
            <v>207029842.36509979</v>
          </cell>
          <cell r="C5">
            <v>146512260.73449981</v>
          </cell>
          <cell r="D5">
            <v>15861241.023800001</v>
          </cell>
          <cell r="E5">
            <v>8331443.7881000014</v>
          </cell>
          <cell r="F5">
            <v>2277966.8001999999</v>
          </cell>
          <cell r="G5">
            <v>4490979.9084999999</v>
          </cell>
          <cell r="H5">
            <v>3514184.7073999997</v>
          </cell>
          <cell r="I5">
            <v>6861054.0946000014</v>
          </cell>
          <cell r="J5">
            <v>19180711.308000002</v>
          </cell>
        </row>
        <row r="6">
          <cell r="A6" t="str">
            <v>Cr</v>
          </cell>
          <cell r="B6">
            <v>-49715121.904399946</v>
          </cell>
          <cell r="C6">
            <v>-49715121.904399946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Lat</v>
          </cell>
          <cell r="B7">
            <v>10496314.2732</v>
          </cell>
          <cell r="C7">
            <v>878522.63989999995</v>
          </cell>
          <cell r="D7">
            <v>614029.72210000013</v>
          </cell>
          <cell r="E7">
            <v>623270.14110000012</v>
          </cell>
          <cell r="F7">
            <v>530460.41009999998</v>
          </cell>
          <cell r="G7">
            <v>445384.3175</v>
          </cell>
          <cell r="H7">
            <v>450258.69619999989</v>
          </cell>
          <cell r="I7">
            <v>2200597.3134000003</v>
          </cell>
          <cell r="J7">
            <v>4753791.0328999991</v>
          </cell>
        </row>
        <row r="8">
          <cell r="A8" t="str">
            <v>Other</v>
          </cell>
          <cell r="B8">
            <v>11236436.5178</v>
          </cell>
          <cell r="C8">
            <v>577841.5368</v>
          </cell>
          <cell r="D8">
            <v>520415.30049999995</v>
          </cell>
          <cell r="E8">
            <v>7101041.7340000002</v>
          </cell>
          <cell r="F8">
            <v>246873.05</v>
          </cell>
          <cell r="G8">
            <v>1.3900000000000001E-2</v>
          </cell>
          <cell r="H8">
            <v>141119.26999999999</v>
          </cell>
          <cell r="I8">
            <v>1300864.3688000001</v>
          </cell>
          <cell r="J8">
            <v>1348281.2438000001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Schedule "/>
      <sheetName val="Billing Check Sheet"/>
      <sheetName val="AR Schedule"/>
      <sheetName val="Jan Billing Summary"/>
      <sheetName val="SM Charges"/>
      <sheetName val="Contributors"/>
      <sheetName val="LIRE"/>
      <sheetName val="Deminimis"/>
      <sheetName val="SM adj-crd"/>
      <sheetName val="AR Transfers Exception"/>
      <sheetName val=" Late Payment Fees"/>
      <sheetName val=" Late Fee Credits"/>
      <sheetName val=" Late Filing Fee"/>
      <sheetName val="Applied Disbursements"/>
      <sheetName val="Jan netting"/>
      <sheetName val="Invoice Exception Jan"/>
      <sheetName val="Billing Exception Jan"/>
      <sheetName val="Aged AR"/>
      <sheetName val="1-Close proc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>
        <row r="2">
          <cell r="A2" t="str">
            <v>HC</v>
          </cell>
          <cell r="B2">
            <v>298747223.72039974</v>
          </cell>
          <cell r="C2">
            <v>218292355.98209971</v>
          </cell>
          <cell r="D2">
            <v>23057669.622699998</v>
          </cell>
          <cell r="E2">
            <v>11160004.711700004</v>
          </cell>
          <cell r="F2">
            <v>3258303.5068999999</v>
          </cell>
          <cell r="G2">
            <v>5126567.7397999987</v>
          </cell>
          <cell r="H2">
            <v>4027754.659</v>
          </cell>
          <cell r="I2">
            <v>8054168.8806000017</v>
          </cell>
          <cell r="J2">
            <v>25770398.617600009</v>
          </cell>
        </row>
        <row r="3">
          <cell r="A3" t="str">
            <v>LI</v>
          </cell>
          <cell r="B3">
            <v>71029351.56859985</v>
          </cell>
          <cell r="C3">
            <v>51750514.828199863</v>
          </cell>
          <cell r="D3">
            <v>5201225.6768000005</v>
          </cell>
          <cell r="E3">
            <v>2665251.6078000003</v>
          </cell>
          <cell r="F3">
            <v>784778.60419999983</v>
          </cell>
          <cell r="G3">
            <v>1346357.1326000001</v>
          </cell>
          <cell r="H3">
            <v>1055181.3858</v>
          </cell>
          <cell r="I3">
            <v>2000356.0744</v>
          </cell>
          <cell r="J3">
            <v>6225686.258799999</v>
          </cell>
        </row>
        <row r="4">
          <cell r="A4" t="str">
            <v>RHC</v>
          </cell>
          <cell r="B4">
            <v>1819793.9617000001</v>
          </cell>
          <cell r="C4">
            <v>913077.03649999981</v>
          </cell>
          <cell r="D4">
            <v>262517.50359999994</v>
          </cell>
          <cell r="E4">
            <v>129116.86020000001</v>
          </cell>
          <cell r="F4">
            <v>37293.473100000003</v>
          </cell>
          <cell r="G4">
            <v>62623.223399999981</v>
          </cell>
          <cell r="H4">
            <v>50196.913200000003</v>
          </cell>
          <cell r="I4">
            <v>80832.968400000012</v>
          </cell>
          <cell r="J4">
            <v>284135.98330000014</v>
          </cell>
        </row>
        <row r="5">
          <cell r="A5" t="str">
            <v>SLC</v>
          </cell>
          <cell r="B5">
            <v>207029842.36509979</v>
          </cell>
          <cell r="C5">
            <v>146512260.73449981</v>
          </cell>
          <cell r="D5">
            <v>15861241.023800001</v>
          </cell>
          <cell r="E5">
            <v>8331443.7881000014</v>
          </cell>
          <cell r="F5">
            <v>2277966.8001999999</v>
          </cell>
          <cell r="G5">
            <v>4490979.9084999999</v>
          </cell>
          <cell r="H5">
            <v>3514184.7073999997</v>
          </cell>
          <cell r="I5">
            <v>6861054.0946000014</v>
          </cell>
          <cell r="J5">
            <v>19180711.308000002</v>
          </cell>
        </row>
        <row r="6">
          <cell r="A6" t="str">
            <v>Cr</v>
          </cell>
          <cell r="B6">
            <v>-49715121.904399946</v>
          </cell>
          <cell r="C6">
            <v>-49715121.904399946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Lat</v>
          </cell>
          <cell r="B7">
            <v>10496314.2732</v>
          </cell>
          <cell r="C7">
            <v>878522.63989999995</v>
          </cell>
          <cell r="D7">
            <v>614029.72210000013</v>
          </cell>
          <cell r="E7">
            <v>623270.14110000012</v>
          </cell>
          <cell r="F7">
            <v>530460.41009999998</v>
          </cell>
          <cell r="G7">
            <v>445384.3175</v>
          </cell>
          <cell r="H7">
            <v>450258.69619999989</v>
          </cell>
          <cell r="I7">
            <v>2200597.3134000003</v>
          </cell>
          <cell r="J7">
            <v>4753791.0328999991</v>
          </cell>
        </row>
        <row r="8">
          <cell r="A8" t="str">
            <v>Other</v>
          </cell>
          <cell r="B8">
            <v>11236436.5178</v>
          </cell>
          <cell r="C8">
            <v>577841.5368</v>
          </cell>
          <cell r="D8">
            <v>520415.30049999995</v>
          </cell>
          <cell r="E8">
            <v>7101041.7340000002</v>
          </cell>
          <cell r="F8">
            <v>246873.05</v>
          </cell>
          <cell r="G8">
            <v>1.3900000000000001E-2</v>
          </cell>
          <cell r="H8">
            <v>141119.26999999999</v>
          </cell>
          <cell r="I8">
            <v>1300864.3688000001</v>
          </cell>
          <cell r="J8">
            <v>1348281.2438000001</v>
          </cell>
        </row>
      </sheetData>
      <sheetData sheetId="1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Schedule "/>
      <sheetName val="Billing Check Sheet"/>
      <sheetName val="AR Schedule"/>
      <sheetName val="Jan Billing Summary"/>
      <sheetName val="SM Charges"/>
      <sheetName val="Contributors"/>
      <sheetName val="LIRE"/>
      <sheetName val="Deminimis "/>
      <sheetName val="SM adj-crd"/>
      <sheetName val="AR Transfers Exception"/>
      <sheetName val="Applied Disbursements"/>
      <sheetName val="Jan netting"/>
      <sheetName val=" Late Payment Fees"/>
      <sheetName val=" Late Fee Credits"/>
      <sheetName val=" Late Filing Fee"/>
      <sheetName val="Invoice Exception Jan"/>
      <sheetName val="monthly Collection Summary  "/>
      <sheetName val="Billing Exception Jan"/>
      <sheetName val="Aged AR"/>
      <sheetName val="Collection Summary "/>
      <sheetName val="Cumulative Billing Summary"/>
      <sheetName val="1-Close proc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HC</v>
          </cell>
          <cell r="B2">
            <v>298747223.72039974</v>
          </cell>
          <cell r="C2">
            <v>218292355.98209971</v>
          </cell>
          <cell r="D2">
            <v>23057669.622699998</v>
          </cell>
          <cell r="E2">
            <v>11160004.711700004</v>
          </cell>
          <cell r="F2">
            <v>3258303.5068999999</v>
          </cell>
          <cell r="G2">
            <v>5126567.7397999987</v>
          </cell>
          <cell r="H2">
            <v>4027754.659</v>
          </cell>
          <cell r="I2">
            <v>8054168.8806000017</v>
          </cell>
          <cell r="J2">
            <v>25770398.617600009</v>
          </cell>
        </row>
        <row r="3">
          <cell r="A3" t="str">
            <v>LI</v>
          </cell>
          <cell r="B3">
            <v>71029351.56859985</v>
          </cell>
          <cell r="C3">
            <v>51750514.828199863</v>
          </cell>
          <cell r="D3">
            <v>5201225.6768000005</v>
          </cell>
          <cell r="E3">
            <v>2665251.6078000003</v>
          </cell>
          <cell r="F3">
            <v>784778.60419999983</v>
          </cell>
          <cell r="G3">
            <v>1346357.1326000001</v>
          </cell>
          <cell r="H3">
            <v>1055181.3858</v>
          </cell>
          <cell r="I3">
            <v>2000356.0744</v>
          </cell>
          <cell r="J3">
            <v>6225686.258799999</v>
          </cell>
        </row>
        <row r="4">
          <cell r="A4" t="str">
            <v>RHC</v>
          </cell>
          <cell r="B4">
            <v>1819793.9617000001</v>
          </cell>
          <cell r="C4">
            <v>913077.03649999981</v>
          </cell>
          <cell r="D4">
            <v>262517.50359999994</v>
          </cell>
          <cell r="E4">
            <v>129116.86020000001</v>
          </cell>
          <cell r="F4">
            <v>37293.473100000003</v>
          </cell>
          <cell r="G4">
            <v>62623.223399999981</v>
          </cell>
          <cell r="H4">
            <v>50196.913200000003</v>
          </cell>
          <cell r="I4">
            <v>80832.968400000012</v>
          </cell>
          <cell r="J4">
            <v>284135.98330000014</v>
          </cell>
        </row>
        <row r="5">
          <cell r="A5" t="str">
            <v>SLC</v>
          </cell>
          <cell r="B5">
            <v>207029842.36509979</v>
          </cell>
          <cell r="C5">
            <v>146512260.73449981</v>
          </cell>
          <cell r="D5">
            <v>15861241.023800001</v>
          </cell>
          <cell r="E5">
            <v>8331443.7881000014</v>
          </cell>
          <cell r="F5">
            <v>2277966.8001999999</v>
          </cell>
          <cell r="G5">
            <v>4490979.9084999999</v>
          </cell>
          <cell r="H5">
            <v>3514184.7073999997</v>
          </cell>
          <cell r="I5">
            <v>6861054.0946000014</v>
          </cell>
          <cell r="J5">
            <v>19180711.308000002</v>
          </cell>
        </row>
        <row r="6">
          <cell r="A6" t="str">
            <v>Cr</v>
          </cell>
          <cell r="B6">
            <v>-49715121.904399946</v>
          </cell>
          <cell r="C6">
            <v>-49715121.904399946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Lat</v>
          </cell>
          <cell r="B7">
            <v>10496314.2732</v>
          </cell>
          <cell r="C7">
            <v>878522.63989999995</v>
          </cell>
          <cell r="D7">
            <v>614029.72210000013</v>
          </cell>
          <cell r="E7">
            <v>623270.14110000012</v>
          </cell>
          <cell r="F7">
            <v>530460.41009999998</v>
          </cell>
          <cell r="G7">
            <v>445384.3175</v>
          </cell>
          <cell r="H7">
            <v>450258.69619999989</v>
          </cell>
          <cell r="I7">
            <v>2200597.3134000003</v>
          </cell>
          <cell r="J7">
            <v>4753791.0328999991</v>
          </cell>
        </row>
        <row r="8">
          <cell r="A8" t="str">
            <v>Other</v>
          </cell>
          <cell r="B8">
            <v>11236436.5178</v>
          </cell>
          <cell r="C8">
            <v>577841.5368</v>
          </cell>
          <cell r="D8">
            <v>520415.30049999995</v>
          </cell>
          <cell r="E8">
            <v>7101041.7340000002</v>
          </cell>
          <cell r="F8">
            <v>246873.05</v>
          </cell>
          <cell r="G8">
            <v>1.3900000000000001E-2</v>
          </cell>
          <cell r="H8">
            <v>141119.26999999999</v>
          </cell>
          <cell r="I8">
            <v>1300864.3688000001</v>
          </cell>
          <cell r="J8">
            <v>1348281.2438000001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ing Paper Flow"/>
      <sheetName val="Plan vs plan variance analysis"/>
      <sheetName val="Total Receipts Interest Outlays"/>
      <sheetName val="Total Prog &amp; Interest Receipts"/>
      <sheetName val="Summary - Program Receipts"/>
      <sheetName val="Summary - Interest Receipts"/>
      <sheetName val="Summary - Total Outlays"/>
      <sheetName val="Summary - Program Outlays"/>
      <sheetName val="Summary - Administrative Exps"/>
      <sheetName val="GJW Summary 1"/>
      <sheetName val="GJW Summary 2"/>
      <sheetName val="TR224 Outlays"/>
      <sheetName val="TR224  Receipts"/>
      <sheetName val="SLD Obligations-Monthly"/>
      <sheetName val="SLD Obligations- Quarterly"/>
      <sheetName val="HC Disbursements (PRIOR)"/>
      <sheetName val="#3 - Oblig by Quarter"/>
      <sheetName val="RHC Obligations by Month"/>
      <sheetName val="Assumptions - General"/>
      <sheetName val="Model 20%40%1E2 LI FCC"/>
      <sheetName val="Assumption - LI"/>
      <sheetName val="LI Disbursements_Prev Version"/>
      <sheetName val="Low Income Disb Model_FCC"/>
      <sheetName val="Assumption - HC"/>
      <sheetName val="HC Disbursements"/>
      <sheetName val="Assumptions HC pre 2012"/>
      <sheetName val="HC Model_2012 Forward"/>
      <sheetName val="HC Calendar Year_2012 Forward"/>
      <sheetName val="HC CY quarters 2013 Forward"/>
      <sheetName val="HC CY quarters 2012 Forward"/>
      <sheetName val="IDV Mailings"/>
      <sheetName val="LI Balance Calc"/>
      <sheetName val="HC Balance Calc"/>
      <sheetName val="M02 - 4Q2010"/>
      <sheetName val="M02 - 3Q2010"/>
      <sheetName val="M02 - 2Q2010"/>
      <sheetName val="M02 - 1Q2010"/>
      <sheetName val="M02 - 4Q2009"/>
      <sheetName val="M02 - 3Q2009"/>
      <sheetName val="M02 - 2Q2009"/>
      <sheetName val="M02 - 1Q2009"/>
      <sheetName val="Fund Balance"/>
      <sheetName val="M02 - 1Q2012"/>
      <sheetName val="M02 - 3Q2011"/>
      <sheetName val="M02 - 4Q2011"/>
      <sheetName val="M02 - 2Q2012"/>
      <sheetName val="M02 - 3Q2012"/>
      <sheetName val="M02 - 4Q2012"/>
      <sheetName val="M02 - 1Q2011"/>
      <sheetName val="M02 - 2Q2011"/>
      <sheetName val="M03 2003"/>
      <sheetName val="M02 - 2Q2008"/>
      <sheetName val="M02- 3Q2008"/>
      <sheetName val="MO2-4Q2008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92">
          <cell r="W92">
            <v>0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sTableBraun"/>
      <sheetName val="Checklist"/>
      <sheetName val="130 GCONA"/>
      <sheetName val="130 1CANADA"/>
      <sheetName val="130 1OUSPROF"/>
      <sheetName val="130 1OCANADA"/>
      <sheetName val="130 1THERMO"/>
      <sheetName val="130 1NAMERHQ"/>
      <sheetName val="130 1NAMTOT"/>
    </sheetNames>
    <sheetDataSet>
      <sheetData sheetId="0" refreshError="1">
        <row r="4">
          <cell r="C4" t="str">
            <v>Apr 2000</v>
          </cell>
          <cell r="D4">
            <v>36646</v>
          </cell>
        </row>
        <row r="5">
          <cell r="C5" t="str">
            <v>Apr 2001</v>
          </cell>
          <cell r="D5">
            <v>37011</v>
          </cell>
        </row>
        <row r="6">
          <cell r="C6" t="str">
            <v>Apr 2002</v>
          </cell>
          <cell r="D6">
            <v>37376</v>
          </cell>
        </row>
        <row r="7">
          <cell r="C7" t="str">
            <v>Aug 2000</v>
          </cell>
          <cell r="D7">
            <v>36769</v>
          </cell>
        </row>
        <row r="8">
          <cell r="C8" t="str">
            <v>Aug 2001</v>
          </cell>
          <cell r="D8">
            <v>37134</v>
          </cell>
        </row>
        <row r="9">
          <cell r="C9" t="str">
            <v>Aug 2002</v>
          </cell>
          <cell r="D9">
            <v>37499</v>
          </cell>
        </row>
        <row r="10">
          <cell r="C10" t="str">
            <v>Dec 2000</v>
          </cell>
          <cell r="D10">
            <v>36891</v>
          </cell>
        </row>
        <row r="11">
          <cell r="C11" t="str">
            <v>Dec 2001</v>
          </cell>
          <cell r="D11">
            <v>37256</v>
          </cell>
        </row>
        <row r="12">
          <cell r="C12" t="str">
            <v>Dec 2002</v>
          </cell>
          <cell r="D12">
            <v>37621</v>
          </cell>
        </row>
        <row r="13">
          <cell r="C13" t="str">
            <v>Feb 2000</v>
          </cell>
          <cell r="D13">
            <v>36584</v>
          </cell>
        </row>
        <row r="14">
          <cell r="C14" t="str">
            <v>Feb 2001</v>
          </cell>
          <cell r="D14">
            <v>36950</v>
          </cell>
        </row>
        <row r="15">
          <cell r="C15" t="str">
            <v>Feb 2002</v>
          </cell>
          <cell r="D15">
            <v>37315</v>
          </cell>
        </row>
        <row r="16">
          <cell r="C16" t="str">
            <v>Jan 2000</v>
          </cell>
          <cell r="D16">
            <v>36556</v>
          </cell>
        </row>
        <row r="17">
          <cell r="C17" t="str">
            <v>Jan 2001</v>
          </cell>
          <cell r="D17">
            <v>36922</v>
          </cell>
        </row>
        <row r="18">
          <cell r="C18" t="str">
            <v>Jan 2002</v>
          </cell>
          <cell r="D18">
            <v>37287</v>
          </cell>
        </row>
        <row r="19">
          <cell r="C19" t="str">
            <v>Jul 2000</v>
          </cell>
          <cell r="D19">
            <v>36738</v>
          </cell>
        </row>
        <row r="20">
          <cell r="C20" t="str">
            <v>Jul 2001</v>
          </cell>
          <cell r="D20">
            <v>37103</v>
          </cell>
        </row>
        <row r="21">
          <cell r="C21" t="str">
            <v>Jul 2002</v>
          </cell>
          <cell r="D21">
            <v>37468</v>
          </cell>
        </row>
        <row r="22">
          <cell r="C22" t="str">
            <v>Jun 2000</v>
          </cell>
          <cell r="D22">
            <v>36707</v>
          </cell>
        </row>
        <row r="23">
          <cell r="C23" t="str">
            <v>Jun 2001</v>
          </cell>
          <cell r="D23">
            <v>37072</v>
          </cell>
        </row>
        <row r="24">
          <cell r="C24" t="str">
            <v>Jun 2002</v>
          </cell>
          <cell r="D24">
            <v>37437</v>
          </cell>
        </row>
        <row r="25">
          <cell r="C25" t="str">
            <v>Mar 2000</v>
          </cell>
          <cell r="D25">
            <v>36616</v>
          </cell>
        </row>
        <row r="26">
          <cell r="C26" t="str">
            <v>Mar 2001</v>
          </cell>
          <cell r="D26">
            <v>36981</v>
          </cell>
        </row>
        <row r="27">
          <cell r="C27" t="str">
            <v>Mar 2002</v>
          </cell>
          <cell r="D27">
            <v>37346</v>
          </cell>
        </row>
        <row r="28">
          <cell r="C28" t="str">
            <v>May 2000</v>
          </cell>
          <cell r="D28">
            <v>36677</v>
          </cell>
        </row>
        <row r="29">
          <cell r="C29" t="str">
            <v>May 2001</v>
          </cell>
          <cell r="D29">
            <v>37042</v>
          </cell>
        </row>
        <row r="30">
          <cell r="C30" t="str">
            <v>May 2002</v>
          </cell>
          <cell r="D30">
            <v>37407</v>
          </cell>
        </row>
        <row r="31">
          <cell r="C31" t="str">
            <v>Nov 2000</v>
          </cell>
          <cell r="D31">
            <v>36860</v>
          </cell>
        </row>
        <row r="32">
          <cell r="C32" t="str">
            <v>Nov 2001</v>
          </cell>
          <cell r="D32">
            <v>37225</v>
          </cell>
        </row>
        <row r="33">
          <cell r="C33" t="str">
            <v>Nov 2002</v>
          </cell>
          <cell r="D33">
            <v>37590</v>
          </cell>
        </row>
        <row r="34">
          <cell r="C34" t="str">
            <v>Oct 2000</v>
          </cell>
          <cell r="D34">
            <v>36830</v>
          </cell>
        </row>
        <row r="35">
          <cell r="C35" t="str">
            <v>Oct 2001</v>
          </cell>
          <cell r="D35">
            <v>37195</v>
          </cell>
        </row>
        <row r="36">
          <cell r="C36" t="str">
            <v>Oct 2002</v>
          </cell>
          <cell r="D36">
            <v>37560</v>
          </cell>
        </row>
        <row r="37">
          <cell r="C37" t="str">
            <v>Sep 2000</v>
          </cell>
          <cell r="D37">
            <v>36799</v>
          </cell>
        </row>
        <row r="38">
          <cell r="C38" t="str">
            <v>Sep 2001</v>
          </cell>
          <cell r="D38">
            <v>37164</v>
          </cell>
        </row>
        <row r="39">
          <cell r="C39" t="str">
            <v>Sep 2002</v>
          </cell>
          <cell r="D39">
            <v>37529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I68"/>
  <sheetViews>
    <sheetView tabSelected="1" view="pageLayout" zoomScale="70" zoomScaleNormal="78" zoomScaleSheetLayoutView="85" zoomScalePageLayoutView="70" workbookViewId="0">
      <selection activeCell="D10" sqref="D10"/>
    </sheetView>
  </sheetViews>
  <sheetFormatPr defaultColWidth="1.6640625" defaultRowHeight="15.6" x14ac:dyDescent="0.3"/>
  <cols>
    <col min="1" max="1" width="24.77734375" style="1" customWidth="1"/>
    <col min="2" max="6" width="17" style="11" customWidth="1"/>
    <col min="7" max="7" width="24" style="1" customWidth="1"/>
    <col min="8" max="8" width="21.33203125" style="1" bestFit="1" customWidth="1"/>
    <col min="9" max="9" width="10.33203125" style="1" customWidth="1"/>
    <col min="10" max="10" width="5.109375" style="1" customWidth="1"/>
    <col min="11" max="11" width="11.6640625" style="1" customWidth="1"/>
    <col min="12" max="12" width="9.6640625" style="1" customWidth="1"/>
    <col min="13" max="13" width="16.44140625" style="1" customWidth="1"/>
    <col min="14" max="14" width="16.44140625" style="1" bestFit="1" customWidth="1"/>
    <col min="15" max="15" width="13.88671875" style="1" bestFit="1" customWidth="1"/>
    <col min="16" max="17" width="12.6640625" style="1" customWidth="1"/>
    <col min="18" max="16384" width="1.6640625" style="1"/>
  </cols>
  <sheetData>
    <row r="1" spans="1:35" x14ac:dyDescent="0.3">
      <c r="A1" s="25" t="s">
        <v>0</v>
      </c>
      <c r="B1" s="25"/>
      <c r="C1" s="25"/>
      <c r="D1" s="25"/>
      <c r="E1" s="25"/>
      <c r="F1" s="25"/>
    </row>
    <row r="2" spans="1:35" x14ac:dyDescent="0.3">
      <c r="A2" s="25" t="s">
        <v>1</v>
      </c>
      <c r="B2" s="25"/>
      <c r="C2" s="25"/>
      <c r="D2" s="25"/>
      <c r="E2" s="25"/>
      <c r="F2" s="25"/>
    </row>
    <row r="3" spans="1:35" x14ac:dyDescent="0.3">
      <c r="A3" s="25">
        <v>2019</v>
      </c>
      <c r="B3" s="25"/>
      <c r="C3" s="25"/>
      <c r="D3" s="25"/>
      <c r="E3" s="25"/>
      <c r="F3" s="25"/>
    </row>
    <row r="4" spans="1:35" x14ac:dyDescent="0.3">
      <c r="A4" s="2"/>
      <c r="B4" s="3"/>
      <c r="C4" s="3"/>
      <c r="D4" s="3"/>
      <c r="E4" s="3"/>
      <c r="F4" s="3"/>
    </row>
    <row r="5" spans="1:35" x14ac:dyDescent="0.3">
      <c r="A5" s="4"/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</row>
    <row r="6" spans="1:35" x14ac:dyDescent="0.3">
      <c r="A6" s="4"/>
      <c r="B6" s="6"/>
      <c r="C6" s="6"/>
      <c r="D6" s="6"/>
      <c r="E6" s="6"/>
      <c r="F6" s="6"/>
    </row>
    <row r="7" spans="1:35" ht="16.2" thickBot="1" x14ac:dyDescent="0.35">
      <c r="A7" s="7" t="s">
        <v>7</v>
      </c>
      <c r="B7" s="8">
        <v>3960568898.821239</v>
      </c>
      <c r="C7" s="8">
        <v>1666093735.1699853</v>
      </c>
      <c r="D7" s="8">
        <v>118566745.65877159</v>
      </c>
      <c r="E7" s="8">
        <v>621076790.32794869</v>
      </c>
      <c r="F7" s="8">
        <v>6366306169.9779444</v>
      </c>
    </row>
    <row r="8" spans="1:35" ht="16.2" thickTop="1" x14ac:dyDescent="0.3">
      <c r="A8" s="4"/>
      <c r="B8" s="6"/>
      <c r="C8" s="6"/>
      <c r="D8" s="6"/>
      <c r="E8" s="6"/>
      <c r="F8" s="6"/>
    </row>
    <row r="9" spans="1:35" x14ac:dyDescent="0.3">
      <c r="A9" s="4"/>
      <c r="B9" s="6"/>
      <c r="C9" s="6"/>
      <c r="D9" s="6"/>
      <c r="E9" s="6"/>
      <c r="F9" s="6"/>
    </row>
    <row r="10" spans="1:35" x14ac:dyDescent="0.3">
      <c r="A10" s="9" t="s">
        <v>8</v>
      </c>
      <c r="B10" s="6"/>
      <c r="C10" s="6"/>
      <c r="D10" s="6"/>
      <c r="E10" s="6"/>
      <c r="F10" s="6"/>
    </row>
    <row r="11" spans="1:35" x14ac:dyDescent="0.3">
      <c r="A11" s="4" t="s">
        <v>9</v>
      </c>
      <c r="B11" s="10">
        <f>'[18]2019 Cash Monthly'!C11+'[18]2019 Cash Monthly'!C19+'[18]2019 Cash Monthly'!C27</f>
        <v>404403064.31395</v>
      </c>
      <c r="C11" s="10">
        <f>'[18]2019 Cash Monthly'!D11+'[18]2019 Cash Monthly'!D19+'[18]2019 Cash Monthly'!D27</f>
        <v>1173931961.991734</v>
      </c>
      <c r="D11" s="10">
        <f>'[18]2019 Cash Monthly'!E11+'[18]2019 Cash Monthly'!E19+'[18]2019 Cash Monthly'!E27</f>
        <v>281325687.75056005</v>
      </c>
      <c r="E11" s="10">
        <f>'[18]2019 Cash Monthly'!F11+'[18]2019 Cash Monthly'!F19+'[18]2019 Cash Monthly'!F27</f>
        <v>191631497.20375603</v>
      </c>
      <c r="F11" s="10">
        <f t="shared" ref="F11:F15" si="0">SUM(B11:E11)</f>
        <v>2051292211.2600002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</row>
    <row r="12" spans="1:35" x14ac:dyDescent="0.3">
      <c r="A12" s="4" t="s">
        <v>10</v>
      </c>
      <c r="B12" s="12">
        <f>'[18]2019 Cash Monthly'!C12+'[18]2019 Cash Monthly'!C20+'[18]2019 Cash Monthly'!C28</f>
        <v>-394769190.32999998</v>
      </c>
      <c r="C12" s="12">
        <f>'[18]2019 Cash Monthly'!D12+'[18]2019 Cash Monthly'!D20+'[18]2019 Cash Monthly'!D28</f>
        <v>-1143936590.9700005</v>
      </c>
      <c r="D12" s="12">
        <f>'[18]2019 Cash Monthly'!E12+'[18]2019 Cash Monthly'!E20+'[18]2019 Cash Monthly'!E28</f>
        <v>-270212372.02999997</v>
      </c>
      <c r="E12" s="12">
        <f>'[18]2019 Cash Monthly'!F12+'[18]2019 Cash Monthly'!F20+'[18]2019 Cash Monthly'!F28</f>
        <v>-36885196.429999992</v>
      </c>
      <c r="F12" s="13">
        <f t="shared" si="0"/>
        <v>-1845803349.7600005</v>
      </c>
      <c r="G12" s="11"/>
      <c r="H12" s="14"/>
      <c r="I12" s="14"/>
      <c r="J12" s="14"/>
      <c r="K12" s="14"/>
      <c r="L12" s="14"/>
      <c r="M12" s="14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</row>
    <row r="13" spans="1:35" x14ac:dyDescent="0.3">
      <c r="A13" s="4" t="s">
        <v>11</v>
      </c>
      <c r="B13" s="12">
        <f>'[18]2019 Cash Monthly'!C13+'[18]2019 Cash Monthly'!C21+'[18]2019 Cash Monthly'!C29</f>
        <v>-19976443.575201999</v>
      </c>
      <c r="C13" s="12">
        <f>'[18]2019 Cash Monthly'!D13+'[18]2019 Cash Monthly'!D21+'[18]2019 Cash Monthly'!D29</f>
        <v>-15520441.830368998</v>
      </c>
      <c r="D13" s="12">
        <f>'[18]2019 Cash Monthly'!E13+'[18]2019 Cash Monthly'!E21+'[18]2019 Cash Monthly'!E29</f>
        <v>-8156360.8442009995</v>
      </c>
      <c r="E13" s="12">
        <f>'[18]2019 Cash Monthly'!F13+'[18]2019 Cash Monthly'!F21+'[18]2019 Cash Monthly'!F29</f>
        <v>-2143277.3102279999</v>
      </c>
      <c r="F13" s="13">
        <f t="shared" si="0"/>
        <v>-45796523.559999995</v>
      </c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</row>
    <row r="14" spans="1:35" x14ac:dyDescent="0.3">
      <c r="A14" s="4" t="s">
        <v>12</v>
      </c>
      <c r="B14" s="12">
        <f>'[18]2019 Cash Monthly'!C15+'[18]2019 Cash Monthly'!C23+'[18]2019 Cash Monthly'!C31</f>
        <v>5523594.9577810001</v>
      </c>
      <c r="C14" s="12">
        <f>'[18]2019 Cash Monthly'!D15+'[18]2019 Cash Monthly'!D23+'[18]2019 Cash Monthly'!D31</f>
        <v>2398671.433745</v>
      </c>
      <c r="D14" s="12">
        <f>'[18]2019 Cash Monthly'!E15+'[18]2019 Cash Monthly'!E23+'[18]2019 Cash Monthly'!E31</f>
        <v>149861.542441</v>
      </c>
      <c r="E14" s="12">
        <f>'[18]2019 Cash Monthly'!F15+'[18]2019 Cash Monthly'!F23+'[18]2019 Cash Monthly'!F31</f>
        <v>795418.95603300002</v>
      </c>
      <c r="F14" s="13">
        <f t="shared" si="0"/>
        <v>8867546.8900000006</v>
      </c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</row>
    <row r="15" spans="1:35" ht="16.2" thickBot="1" x14ac:dyDescent="0.35">
      <c r="A15" s="4" t="s">
        <v>13</v>
      </c>
      <c r="B15" s="12">
        <f>'[18]2019 Cash Monthly'!C14+'[18]2019 Cash Monthly'!C22+'[18]2019 Cash Monthly'!C30</f>
        <v>-281302.76977800002</v>
      </c>
      <c r="C15" s="12">
        <f>'[18]2019 Cash Monthly'!D14+'[18]2019 Cash Monthly'!D22+'[18]2019 Cash Monthly'!D30</f>
        <v>-849611.67244200001</v>
      </c>
      <c r="D15" s="12">
        <f>'[18]2019 Cash Monthly'!E14+'[18]2019 Cash Monthly'!E22+'[18]2019 Cash Monthly'!E30</f>
        <v>-199125.44019200001</v>
      </c>
      <c r="E15" s="12">
        <f>'[18]2019 Cash Monthly'!F14+'[18]2019 Cash Monthly'!F22+'[18]2019 Cash Monthly'!F30</f>
        <v>-134601.08758799999</v>
      </c>
      <c r="F15" s="13">
        <f t="shared" si="0"/>
        <v>-1464640.9700000002</v>
      </c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</row>
    <row r="16" spans="1:35" ht="16.2" thickTop="1" x14ac:dyDescent="0.3">
      <c r="A16" s="7" t="s">
        <v>14</v>
      </c>
      <c r="B16" s="15">
        <f>SUM(B11:B15)+B7</f>
        <v>3955468621.4179902</v>
      </c>
      <c r="C16" s="15">
        <f t="shared" ref="C16:F16" si="1">SUM(C11:C15)+C7</f>
        <v>1682117724.1226528</v>
      </c>
      <c r="D16" s="15">
        <f t="shared" si="1"/>
        <v>121474436.63737966</v>
      </c>
      <c r="E16" s="15">
        <f t="shared" si="1"/>
        <v>774340631.65992165</v>
      </c>
      <c r="F16" s="15">
        <f t="shared" si="1"/>
        <v>6533401413.837944</v>
      </c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</row>
    <row r="17" spans="1:35" x14ac:dyDescent="0.3">
      <c r="A17" s="4"/>
      <c r="B17" s="16"/>
      <c r="C17" s="16"/>
      <c r="D17" s="16"/>
      <c r="E17" s="16"/>
      <c r="F17" s="16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</row>
    <row r="18" spans="1:35" x14ac:dyDescent="0.3">
      <c r="A18" s="4"/>
      <c r="B18" s="17"/>
      <c r="C18" s="17"/>
      <c r="D18" s="17"/>
      <c r="E18" s="17"/>
      <c r="F18" s="17"/>
      <c r="G18" s="18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</row>
    <row r="19" spans="1:35" x14ac:dyDescent="0.3">
      <c r="A19" s="9" t="s">
        <v>15</v>
      </c>
      <c r="B19" s="16"/>
      <c r="C19" s="16"/>
      <c r="D19" s="16"/>
      <c r="E19" s="16"/>
      <c r="F19" s="16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</row>
    <row r="20" spans="1:35" x14ac:dyDescent="0.3">
      <c r="A20" s="4" t="s">
        <v>9</v>
      </c>
      <c r="B20" s="10">
        <f>'[18]2019 Cash Monthly'!C35+'[18]2019 Cash Monthly'!C43+'[18]2019 Cash Monthly'!C51</f>
        <v>399401783.33044291</v>
      </c>
      <c r="C20" s="10">
        <f>'[18]2019 Cash Monthly'!D35+'[18]2019 Cash Monthly'!D43+'[18]2019 Cash Monthly'!D51</f>
        <v>1126658968.91642</v>
      </c>
      <c r="D20" s="10">
        <f>'[18]2019 Cash Monthly'!E35+'[18]2019 Cash Monthly'!E43+'[18]2019 Cash Monthly'!E51</f>
        <v>270250024.48103201</v>
      </c>
      <c r="E20" s="10">
        <f>'[18]2019 Cash Monthly'!F35+'[18]2019 Cash Monthly'!F43+'[18]2019 Cash Monthly'!F51</f>
        <v>168269297.86210498</v>
      </c>
      <c r="F20" s="10">
        <f t="shared" ref="F20:F24" si="2">SUM(B20:E20)</f>
        <v>1964580074.5899997</v>
      </c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</row>
    <row r="21" spans="1:35" x14ac:dyDescent="0.3">
      <c r="A21" s="4" t="s">
        <v>10</v>
      </c>
      <c r="B21" s="12">
        <f>'[18]2019 Cash Monthly'!C36+'[18]2019 Cash Monthly'!C44+'[18]2019 Cash Monthly'!C52</f>
        <v>-471079025.68754077</v>
      </c>
      <c r="C21" s="12">
        <f>'[18]2019 Cash Monthly'!D36+'[18]2019 Cash Monthly'!D44+'[18]2019 Cash Monthly'!D52</f>
        <v>-1333176226.2657843</v>
      </c>
      <c r="D21" s="12">
        <f>'[18]2019 Cash Monthly'!E36+'[18]2019 Cash Monthly'!E44+'[18]2019 Cash Monthly'!E52</f>
        <v>-254100299.08985996</v>
      </c>
      <c r="E21" s="12">
        <f>'[18]2019 Cash Monthly'!F36+'[18]2019 Cash Monthly'!F44+'[18]2019 Cash Monthly'!F52</f>
        <v>-52537331.636814997</v>
      </c>
      <c r="F21" s="13">
        <f t="shared" si="2"/>
        <v>-2110892882.6800001</v>
      </c>
    </row>
    <row r="22" spans="1:35" x14ac:dyDescent="0.3">
      <c r="A22" s="4" t="s">
        <v>11</v>
      </c>
      <c r="B22" s="12">
        <f>'[18]2019 Cash Monthly'!C37+'[18]2019 Cash Monthly'!C45+'[18]2019 Cash Monthly'!C53</f>
        <v>-26328325.447703987</v>
      </c>
      <c r="C22" s="12">
        <f>'[18]2019 Cash Monthly'!D37+'[18]2019 Cash Monthly'!D45+'[18]2019 Cash Monthly'!D53</f>
        <v>-1693538.9828740065</v>
      </c>
      <c r="D22" s="12">
        <f>'[18]2019 Cash Monthly'!E37+'[18]2019 Cash Monthly'!E45+'[18]2019 Cash Monthly'!E53</f>
        <v>-14468846.485676996</v>
      </c>
      <c r="E22" s="12">
        <f>'[18]2019 Cash Monthly'!F37+'[18]2019 Cash Monthly'!F45+'[18]2019 Cash Monthly'!F53</f>
        <v>-4249613.0037449999</v>
      </c>
      <c r="F22" s="13">
        <f t="shared" si="2"/>
        <v>-46740323.919999987</v>
      </c>
    </row>
    <row r="23" spans="1:35" x14ac:dyDescent="0.3">
      <c r="A23" s="4" t="s">
        <v>12</v>
      </c>
      <c r="B23" s="12">
        <f>'[18]2019 Cash Monthly'!C39+'[18]2019 Cash Monthly'!C47+'[18]2019 Cash Monthly'!C55</f>
        <v>3299130.8278919999</v>
      </c>
      <c r="C23" s="12">
        <f>'[18]2019 Cash Monthly'!D39+'[18]2019 Cash Monthly'!D47+'[18]2019 Cash Monthly'!D55</f>
        <v>1380442.457736</v>
      </c>
      <c r="D23" s="12">
        <f>'[18]2019 Cash Monthly'!E39+'[18]2019 Cash Monthly'!E47+'[18]2019 Cash Monthly'!E55</f>
        <v>98150.725205999988</v>
      </c>
      <c r="E23" s="12">
        <f>'[18]2019 Cash Monthly'!F39+'[18]2019 Cash Monthly'!F47+'[18]2019 Cash Monthly'!F55</f>
        <v>499196.69916600001</v>
      </c>
      <c r="F23" s="13">
        <f t="shared" si="2"/>
        <v>5276920.71</v>
      </c>
    </row>
    <row r="24" spans="1:35" ht="16.2" thickBot="1" x14ac:dyDescent="0.35">
      <c r="A24" s="4" t="s">
        <v>13</v>
      </c>
      <c r="B24" s="12">
        <f>'[18]2019 Cash Monthly'!C38+'[18]2019 Cash Monthly'!C46+'[18]2019 Cash Monthly'!C54</f>
        <v>-75196.904811999993</v>
      </c>
      <c r="C24" s="12">
        <f>'[18]2019 Cash Monthly'!D38+'[18]2019 Cash Monthly'!D46+'[18]2019 Cash Monthly'!D54</f>
        <v>-211977.59892299995</v>
      </c>
      <c r="D24" s="12">
        <f>'[18]2019 Cash Monthly'!E38+'[18]2019 Cash Monthly'!E46+'[18]2019 Cash Monthly'!E54</f>
        <v>-50719.755734999999</v>
      </c>
      <c r="E24" s="12">
        <f>'[18]2019 Cash Monthly'!F38+'[18]2019 Cash Monthly'!F46+'[18]2019 Cash Monthly'!F54</f>
        <v>-31169.890529999997</v>
      </c>
      <c r="F24" s="13">
        <f t="shared" si="2"/>
        <v>-369064.14999999991</v>
      </c>
    </row>
    <row r="25" spans="1:35" ht="16.2" thickTop="1" x14ac:dyDescent="0.3">
      <c r="A25" s="7" t="s">
        <v>16</v>
      </c>
      <c r="B25" s="15">
        <f>SUM(B20:B24)+B16</f>
        <v>3860686987.5362682</v>
      </c>
      <c r="C25" s="15">
        <f>SUM(C20:C24)+C16</f>
        <v>1475075392.6492274</v>
      </c>
      <c r="D25" s="15">
        <f>SUM(D20:D24)+D16</f>
        <v>123202746.51234572</v>
      </c>
      <c r="E25" s="15">
        <f>SUM(E20:E24)+E16</f>
        <v>886291011.69010258</v>
      </c>
      <c r="F25" s="15">
        <f>SUM(F20:F24)+F16</f>
        <v>6345256138.3879433</v>
      </c>
      <c r="G25" s="20"/>
    </row>
    <row r="26" spans="1:35" x14ac:dyDescent="0.3">
      <c r="A26" s="4"/>
      <c r="B26" s="21"/>
      <c r="C26" s="21"/>
      <c r="D26" s="21"/>
      <c r="E26" s="21"/>
      <c r="F26" s="21"/>
    </row>
    <row r="27" spans="1:35" x14ac:dyDescent="0.3">
      <c r="A27" s="4"/>
      <c r="B27" s="21"/>
      <c r="C27" s="21"/>
      <c r="D27" s="21"/>
      <c r="E27" s="21"/>
      <c r="F27" s="21"/>
    </row>
    <row r="28" spans="1:35" x14ac:dyDescent="0.3">
      <c r="A28" s="9" t="s">
        <v>17</v>
      </c>
      <c r="B28" s="16"/>
      <c r="C28" s="16"/>
      <c r="D28" s="16"/>
      <c r="E28" s="16"/>
      <c r="F28" s="16"/>
    </row>
    <row r="29" spans="1:35" x14ac:dyDescent="0.3">
      <c r="A29" s="4" t="s">
        <v>9</v>
      </c>
      <c r="B29" s="10">
        <f>'[18]2019 Cash Monthly'!C75+'[18]2019 Cash Monthly'!C67+'[18]2019 Cash Monthly'!C59</f>
        <v>0</v>
      </c>
      <c r="C29" s="10">
        <f>'[18]2019 Cash Monthly'!D75+'[18]2019 Cash Monthly'!D67+'[18]2019 Cash Monthly'!D59</f>
        <v>0</v>
      </c>
      <c r="D29" s="10">
        <f>'[18]2019 Cash Monthly'!E75+'[18]2019 Cash Monthly'!E67+'[18]2019 Cash Monthly'!E59</f>
        <v>0</v>
      </c>
      <c r="E29" s="10">
        <f>'[18]2019 Cash Monthly'!F75+'[18]2019 Cash Monthly'!F67+'[18]2019 Cash Monthly'!F59</f>
        <v>0</v>
      </c>
      <c r="F29" s="10">
        <f t="shared" ref="F29:F33" si="3">SUM(B29:E29)</f>
        <v>0</v>
      </c>
    </row>
    <row r="30" spans="1:35" x14ac:dyDescent="0.3">
      <c r="A30" s="4" t="s">
        <v>10</v>
      </c>
      <c r="B30" s="12">
        <f>'[18]2019 Cash Monthly'!C60+'[18]2019 Cash Monthly'!C68+'[18]2019 Cash Monthly'!C76</f>
        <v>0</v>
      </c>
      <c r="C30" s="12">
        <f>'[18]2019 Cash Monthly'!D60+'[18]2019 Cash Monthly'!D68+'[18]2019 Cash Monthly'!D76</f>
        <v>0</v>
      </c>
      <c r="D30" s="12">
        <f>'[18]2019 Cash Monthly'!E60+'[18]2019 Cash Monthly'!E68+'[18]2019 Cash Monthly'!E76</f>
        <v>0</v>
      </c>
      <c r="E30" s="12">
        <f>'[18]2019 Cash Monthly'!F60+'[18]2019 Cash Monthly'!F68+'[18]2019 Cash Monthly'!F76</f>
        <v>0</v>
      </c>
      <c r="F30" s="13">
        <f t="shared" si="3"/>
        <v>0</v>
      </c>
    </row>
    <row r="31" spans="1:35" x14ac:dyDescent="0.3">
      <c r="A31" s="4" t="s">
        <v>11</v>
      </c>
      <c r="B31" s="12">
        <f>'[18]2019 Cash Monthly'!C61+'[18]2019 Cash Monthly'!C69+'[18]2019 Cash Monthly'!C77</f>
        <v>0</v>
      </c>
      <c r="C31" s="12">
        <f>'[18]2019 Cash Monthly'!D61+'[18]2019 Cash Monthly'!D69+'[18]2019 Cash Monthly'!D77</f>
        <v>0</v>
      </c>
      <c r="D31" s="12">
        <f>'[18]2019 Cash Monthly'!E61+'[18]2019 Cash Monthly'!E69+'[18]2019 Cash Monthly'!E77</f>
        <v>0</v>
      </c>
      <c r="E31" s="12">
        <f>'[18]2019 Cash Monthly'!F61+'[18]2019 Cash Monthly'!F69+'[18]2019 Cash Monthly'!F77</f>
        <v>0</v>
      </c>
      <c r="F31" s="13">
        <f t="shared" si="3"/>
        <v>0</v>
      </c>
    </row>
    <row r="32" spans="1:35" x14ac:dyDescent="0.3">
      <c r="A32" s="4" t="s">
        <v>12</v>
      </c>
      <c r="B32" s="12">
        <f>'[18]2019 Cash Monthly'!C63+'[18]2019 Cash Monthly'!C71+'[18]2019 Cash Monthly'!C79</f>
        <v>0</v>
      </c>
      <c r="C32" s="12">
        <f>'[18]2019 Cash Monthly'!D63+'[18]2019 Cash Monthly'!D71+'[18]2019 Cash Monthly'!D79</f>
        <v>0</v>
      </c>
      <c r="D32" s="12">
        <f>'[18]2019 Cash Monthly'!E63+'[18]2019 Cash Monthly'!E71+'[18]2019 Cash Monthly'!E79</f>
        <v>0</v>
      </c>
      <c r="E32" s="12">
        <f>'[18]2019 Cash Monthly'!F63+'[18]2019 Cash Monthly'!F71+'[18]2019 Cash Monthly'!F79</f>
        <v>0</v>
      </c>
      <c r="F32" s="13">
        <f t="shared" si="3"/>
        <v>0</v>
      </c>
    </row>
    <row r="33" spans="1:6" ht="16.2" thickBot="1" x14ac:dyDescent="0.35">
      <c r="A33" s="4" t="s">
        <v>13</v>
      </c>
      <c r="B33" s="12">
        <f>'[18]2019 Cash Monthly'!C62+'[18]2019 Cash Monthly'!C70+'[18]2019 Cash Monthly'!C78</f>
        <v>0</v>
      </c>
      <c r="C33" s="12">
        <f>'[18]2019 Cash Monthly'!D62+'[18]2019 Cash Monthly'!D70+'[18]2019 Cash Monthly'!D78</f>
        <v>0</v>
      </c>
      <c r="D33" s="12">
        <f>'[18]2019 Cash Monthly'!E62+'[18]2019 Cash Monthly'!E70+'[18]2019 Cash Monthly'!E78</f>
        <v>0</v>
      </c>
      <c r="E33" s="12">
        <f>'[18]2019 Cash Monthly'!F62+'[18]2019 Cash Monthly'!F70+'[18]2019 Cash Monthly'!F78</f>
        <v>0</v>
      </c>
      <c r="F33" s="13">
        <f t="shared" si="3"/>
        <v>0</v>
      </c>
    </row>
    <row r="34" spans="1:6" ht="16.2" thickTop="1" x14ac:dyDescent="0.3">
      <c r="A34" s="7" t="s">
        <v>18</v>
      </c>
      <c r="B34" s="15">
        <f>SUM(B25:B33)</f>
        <v>3860686987.5362682</v>
      </c>
      <c r="C34" s="15">
        <f>SUM(C25:C33)</f>
        <v>1475075392.6492274</v>
      </c>
      <c r="D34" s="15">
        <f>SUM(D25:D33)</f>
        <v>123202746.51234572</v>
      </c>
      <c r="E34" s="15">
        <f>SUM(E25:E33)</f>
        <v>886291011.69010258</v>
      </c>
      <c r="F34" s="15">
        <f>SUM(F25:F33)</f>
        <v>6345256138.3879433</v>
      </c>
    </row>
    <row r="35" spans="1:6" x14ac:dyDescent="0.3">
      <c r="A35" s="7"/>
      <c r="B35" s="6"/>
      <c r="C35" s="6"/>
      <c r="D35" s="6"/>
      <c r="E35" s="6"/>
      <c r="F35" s="6"/>
    </row>
    <row r="36" spans="1:6" x14ac:dyDescent="0.3">
      <c r="A36" s="4"/>
      <c r="B36" s="16"/>
      <c r="C36" s="16"/>
      <c r="D36" s="16"/>
      <c r="E36" s="16"/>
      <c r="F36" s="16"/>
    </row>
    <row r="37" spans="1:6" x14ac:dyDescent="0.3">
      <c r="A37" s="9" t="s">
        <v>19</v>
      </c>
      <c r="B37" s="16"/>
      <c r="C37" s="16"/>
      <c r="D37" s="16"/>
      <c r="E37" s="16"/>
      <c r="F37" s="16"/>
    </row>
    <row r="38" spans="1:6" x14ac:dyDescent="0.3">
      <c r="A38" s="4" t="s">
        <v>9</v>
      </c>
      <c r="B38" s="10">
        <f>'[18]2019 Cash Monthly'!C83+'[18]2019 Cash Monthly'!C91+'[18]2019 Cash Monthly'!C99</f>
        <v>0</v>
      </c>
      <c r="C38" s="10">
        <f>'[18]2019 Cash Monthly'!D83+'[18]2019 Cash Monthly'!D91+'[18]2019 Cash Monthly'!D99</f>
        <v>0</v>
      </c>
      <c r="D38" s="10">
        <f>'[18]2019 Cash Monthly'!E83+'[18]2019 Cash Monthly'!E91+'[18]2019 Cash Monthly'!E99</f>
        <v>0</v>
      </c>
      <c r="E38" s="10">
        <f>'[18]2019 Cash Monthly'!F83+'[18]2019 Cash Monthly'!F91+'[18]2019 Cash Monthly'!F99</f>
        <v>0</v>
      </c>
      <c r="F38" s="10">
        <f t="shared" ref="F38:F42" si="4">SUM(B38:E38)</f>
        <v>0</v>
      </c>
    </row>
    <row r="39" spans="1:6" x14ac:dyDescent="0.3">
      <c r="A39" s="4" t="s">
        <v>10</v>
      </c>
      <c r="B39" s="12">
        <f>'[18]2019 Cash Monthly'!C84+'[18]2019 Cash Monthly'!C92+'[18]2019 Cash Monthly'!C100</f>
        <v>0</v>
      </c>
      <c r="C39" s="12">
        <f>'[18]2019 Cash Monthly'!D84+'[18]2019 Cash Monthly'!D92+'[18]2019 Cash Monthly'!D100</f>
        <v>0</v>
      </c>
      <c r="D39" s="12">
        <f>'[18]2019 Cash Monthly'!E84+'[18]2019 Cash Monthly'!E92+'[18]2019 Cash Monthly'!E100</f>
        <v>0</v>
      </c>
      <c r="E39" s="12">
        <f>'[18]2019 Cash Monthly'!F84+'[18]2019 Cash Monthly'!F92+'[18]2019 Cash Monthly'!F100</f>
        <v>0</v>
      </c>
      <c r="F39" s="13">
        <f t="shared" si="4"/>
        <v>0</v>
      </c>
    </row>
    <row r="40" spans="1:6" x14ac:dyDescent="0.3">
      <c r="A40" s="4" t="s">
        <v>11</v>
      </c>
      <c r="B40" s="12">
        <f>'[18]2019 Cash Monthly'!C85+'[18]2019 Cash Monthly'!C93+'[18]2019 Cash Monthly'!C101</f>
        <v>0</v>
      </c>
      <c r="C40" s="12">
        <f>'[18]2019 Cash Monthly'!D85+'[18]2019 Cash Monthly'!D93+'[18]2019 Cash Monthly'!D101</f>
        <v>0</v>
      </c>
      <c r="D40" s="12">
        <f>'[18]2019 Cash Monthly'!E85+'[18]2019 Cash Monthly'!E93+'[18]2019 Cash Monthly'!E101</f>
        <v>0</v>
      </c>
      <c r="E40" s="12">
        <f>'[18]2019 Cash Monthly'!F85+'[18]2019 Cash Monthly'!F93+'[18]2019 Cash Monthly'!F101</f>
        <v>0</v>
      </c>
      <c r="F40" s="13">
        <f t="shared" si="4"/>
        <v>0</v>
      </c>
    </row>
    <row r="41" spans="1:6" x14ac:dyDescent="0.3">
      <c r="A41" s="4" t="s">
        <v>12</v>
      </c>
      <c r="B41" s="12">
        <f>'[18]2019 Cash Monthly'!C87+'[18]2019 Cash Monthly'!C95+'[18]2019 Cash Monthly'!C103</f>
        <v>0</v>
      </c>
      <c r="C41" s="12">
        <f>'[18]2019 Cash Monthly'!D87+'[18]2019 Cash Monthly'!D95+'[18]2019 Cash Monthly'!D103</f>
        <v>0</v>
      </c>
      <c r="D41" s="12">
        <f>'[18]2019 Cash Monthly'!E87+'[18]2019 Cash Monthly'!E95+'[18]2019 Cash Monthly'!E103</f>
        <v>0</v>
      </c>
      <c r="E41" s="12">
        <f>'[18]2019 Cash Monthly'!F87+'[18]2019 Cash Monthly'!F95+'[18]2019 Cash Monthly'!F103</f>
        <v>0</v>
      </c>
      <c r="F41" s="13">
        <f t="shared" si="4"/>
        <v>0</v>
      </c>
    </row>
    <row r="42" spans="1:6" ht="16.2" thickBot="1" x14ac:dyDescent="0.35">
      <c r="A42" s="4" t="s">
        <v>13</v>
      </c>
      <c r="B42" s="12">
        <f>'[18]2019 Cash Monthly'!C86+'[18]2019 Cash Monthly'!C94+'[18]2019 Cash Monthly'!C102</f>
        <v>0</v>
      </c>
      <c r="C42" s="12">
        <f>'[18]2019 Cash Monthly'!D86+'[18]2019 Cash Monthly'!D94+'[18]2019 Cash Monthly'!D102</f>
        <v>0</v>
      </c>
      <c r="D42" s="12">
        <f>'[18]2019 Cash Monthly'!E86+'[18]2019 Cash Monthly'!E94+'[18]2019 Cash Monthly'!E102</f>
        <v>0</v>
      </c>
      <c r="E42" s="12">
        <f>'[18]2019 Cash Monthly'!F86+'[18]2019 Cash Monthly'!F94+'[18]2019 Cash Monthly'!F102</f>
        <v>0</v>
      </c>
      <c r="F42" s="13">
        <f t="shared" si="4"/>
        <v>0</v>
      </c>
    </row>
    <row r="43" spans="1:6" ht="16.2" thickTop="1" x14ac:dyDescent="0.3">
      <c r="A43" s="7" t="s">
        <v>20</v>
      </c>
      <c r="B43" s="15">
        <f>SUM(B34:B42)</f>
        <v>3860686987.5362682</v>
      </c>
      <c r="C43" s="15">
        <f>SUM(C34:C42)</f>
        <v>1475075392.6492274</v>
      </c>
      <c r="D43" s="15">
        <f>SUM(D34:D42)</f>
        <v>123202746.51234572</v>
      </c>
      <c r="E43" s="15">
        <f>SUM(E34:E42)</f>
        <v>886291011.69010258</v>
      </c>
      <c r="F43" s="15">
        <f>SUM(F34:F42)</f>
        <v>6345256138.3879433</v>
      </c>
    </row>
    <row r="44" spans="1:6" x14ac:dyDescent="0.3">
      <c r="A44" s="7"/>
      <c r="B44" s="22"/>
      <c r="C44" s="22"/>
      <c r="D44" s="22"/>
      <c r="E44" s="22"/>
      <c r="F44" s="22"/>
    </row>
    <row r="45" spans="1:6" x14ac:dyDescent="0.3">
      <c r="A45" s="7"/>
      <c r="B45" s="22"/>
      <c r="C45" s="22"/>
      <c r="D45" s="22"/>
      <c r="E45" s="22"/>
      <c r="F45" s="22"/>
    </row>
    <row r="46" spans="1:6" x14ac:dyDescent="0.3">
      <c r="A46" s="9" t="s">
        <v>21</v>
      </c>
      <c r="B46" s="22"/>
      <c r="C46" s="22"/>
      <c r="D46" s="22"/>
      <c r="E46" s="22"/>
      <c r="F46" s="22"/>
    </row>
    <row r="47" spans="1:6" x14ac:dyDescent="0.3">
      <c r="A47" s="4" t="s">
        <v>9</v>
      </c>
      <c r="B47" s="10">
        <f>B11+B20+B29+B38</f>
        <v>803804847.64439297</v>
      </c>
      <c r="C47" s="10">
        <f>SUM(C11,C20,C29,C38)</f>
        <v>2300590930.908154</v>
      </c>
      <c r="D47" s="10">
        <f>SUM(D11,D20,D29,D38)</f>
        <v>551575712.23159206</v>
      </c>
      <c r="E47" s="10">
        <f>SUM(E11,E20,E29,E38)</f>
        <v>359900795.06586099</v>
      </c>
      <c r="F47" s="10">
        <f t="shared" ref="F47:F51" si="5">SUM(B47:E47)</f>
        <v>4015872285.8500004</v>
      </c>
    </row>
    <row r="48" spans="1:6" x14ac:dyDescent="0.3">
      <c r="A48" s="4" t="s">
        <v>10</v>
      </c>
      <c r="B48" s="12">
        <f>B12+B21+B30+B39</f>
        <v>-865848216.01754069</v>
      </c>
      <c r="C48" s="12">
        <f t="shared" ref="C48:E51" si="6">C12+C21+C30+C39</f>
        <v>-2477112817.2357845</v>
      </c>
      <c r="D48" s="12">
        <f t="shared" si="6"/>
        <v>-524312671.11985993</v>
      </c>
      <c r="E48" s="12">
        <f t="shared" si="6"/>
        <v>-89422528.066814989</v>
      </c>
      <c r="F48" s="13">
        <f t="shared" si="5"/>
        <v>-3956696232.4400001</v>
      </c>
    </row>
    <row r="49" spans="1:6" x14ac:dyDescent="0.3">
      <c r="A49" s="4" t="s">
        <v>11</v>
      </c>
      <c r="B49" s="12">
        <f>B13+B22+B31+B40</f>
        <v>-46304769.02290599</v>
      </c>
      <c r="C49" s="12">
        <f t="shared" si="6"/>
        <v>-17213980.813243005</v>
      </c>
      <c r="D49" s="12">
        <f t="shared" si="6"/>
        <v>-22625207.329877995</v>
      </c>
      <c r="E49" s="12">
        <f t="shared" si="6"/>
        <v>-6392890.3139730003</v>
      </c>
      <c r="F49" s="13">
        <f t="shared" si="5"/>
        <v>-92536847.479999974</v>
      </c>
    </row>
    <row r="50" spans="1:6" x14ac:dyDescent="0.3">
      <c r="A50" s="4" t="s">
        <v>12</v>
      </c>
      <c r="B50" s="12">
        <f>B14+B23+B32+B41</f>
        <v>8822725.7856729999</v>
      </c>
      <c r="C50" s="12">
        <f t="shared" si="6"/>
        <v>3779113.891481</v>
      </c>
      <c r="D50" s="12">
        <f t="shared" si="6"/>
        <v>248012.26764699997</v>
      </c>
      <c r="E50" s="12">
        <f t="shared" si="6"/>
        <v>1294615.6551990001</v>
      </c>
      <c r="F50" s="13">
        <f t="shared" si="5"/>
        <v>14144467.600000001</v>
      </c>
    </row>
    <row r="51" spans="1:6" ht="16.2" thickBot="1" x14ac:dyDescent="0.35">
      <c r="A51" s="4" t="s">
        <v>13</v>
      </c>
      <c r="B51" s="12">
        <f>B15+B24+B33+B42</f>
        <v>-356499.67459000001</v>
      </c>
      <c r="C51" s="12">
        <f t="shared" si="6"/>
        <v>-1061589.2713649999</v>
      </c>
      <c r="D51" s="12">
        <f t="shared" si="6"/>
        <v>-249845.19592700002</v>
      </c>
      <c r="E51" s="12">
        <f t="shared" si="6"/>
        <v>-165770.978118</v>
      </c>
      <c r="F51" s="13">
        <f t="shared" si="5"/>
        <v>-1833705.12</v>
      </c>
    </row>
    <row r="52" spans="1:6" ht="16.2" thickTop="1" x14ac:dyDescent="0.3">
      <c r="A52" s="23" t="s">
        <v>22</v>
      </c>
      <c r="B52" s="15">
        <f>SUM(B47:B51)+B7</f>
        <v>3860686987.5362682</v>
      </c>
      <c r="C52" s="15">
        <f>SUM(C47:C51)+C7</f>
        <v>1475075392.6492279</v>
      </c>
      <c r="D52" s="15">
        <f>SUM(D47:D51)+D7</f>
        <v>123202746.51234572</v>
      </c>
      <c r="E52" s="15">
        <f>SUM(E47:E51)+E7</f>
        <v>886291011.69010258</v>
      </c>
      <c r="F52" s="15">
        <f>SUM(F47:F51)+F7</f>
        <v>6345256138.3879452</v>
      </c>
    </row>
    <row r="53" spans="1:6" x14ac:dyDescent="0.3">
      <c r="A53" s="4"/>
      <c r="B53" s="24"/>
      <c r="C53" s="24"/>
      <c r="D53" s="24"/>
      <c r="E53" s="24"/>
      <c r="F53" s="24"/>
    </row>
    <row r="54" spans="1:6" x14ac:dyDescent="0.3">
      <c r="A54" s="4"/>
      <c r="B54" s="24"/>
      <c r="C54" s="24"/>
      <c r="D54" s="24"/>
      <c r="E54" s="24"/>
      <c r="F54" s="24"/>
    </row>
    <row r="55" spans="1:6" x14ac:dyDescent="0.3">
      <c r="A55" s="4"/>
      <c r="B55" s="24"/>
      <c r="C55" s="24"/>
      <c r="D55" s="24"/>
      <c r="E55" s="24"/>
      <c r="F55" s="24"/>
    </row>
    <row r="56" spans="1:6" x14ac:dyDescent="0.3">
      <c r="A56" s="4"/>
      <c r="B56" s="6"/>
      <c r="C56" s="6"/>
      <c r="D56" s="6"/>
      <c r="E56" s="6"/>
      <c r="F56" s="6"/>
    </row>
    <row r="57" spans="1:6" x14ac:dyDescent="0.3">
      <c r="A57" s="4"/>
      <c r="B57" s="6"/>
      <c r="C57" s="6"/>
      <c r="D57" s="6"/>
      <c r="E57" s="6"/>
      <c r="F57" s="6"/>
    </row>
    <row r="58" spans="1:6" x14ac:dyDescent="0.3">
      <c r="A58" s="4"/>
      <c r="B58" s="6"/>
      <c r="C58" s="6"/>
      <c r="D58" s="6"/>
      <c r="E58" s="6"/>
      <c r="F58" s="6"/>
    </row>
    <row r="59" spans="1:6" x14ac:dyDescent="0.3">
      <c r="A59" s="4"/>
      <c r="B59" s="6"/>
      <c r="C59" s="6"/>
      <c r="D59" s="6"/>
      <c r="E59" s="6"/>
      <c r="F59" s="6"/>
    </row>
    <row r="60" spans="1:6" x14ac:dyDescent="0.3">
      <c r="A60" s="4"/>
      <c r="B60" s="6"/>
      <c r="C60" s="6"/>
      <c r="D60" s="6"/>
      <c r="E60" s="6"/>
      <c r="F60" s="6"/>
    </row>
    <row r="61" spans="1:6" x14ac:dyDescent="0.3">
      <c r="A61" s="4"/>
      <c r="B61" s="6"/>
      <c r="C61" s="6"/>
      <c r="D61" s="6"/>
      <c r="E61" s="6"/>
      <c r="F61" s="6"/>
    </row>
    <row r="62" spans="1:6" x14ac:dyDescent="0.3">
      <c r="A62" s="4"/>
      <c r="B62" s="6"/>
      <c r="C62" s="6"/>
      <c r="D62" s="6"/>
      <c r="E62" s="6"/>
      <c r="F62" s="6"/>
    </row>
    <row r="63" spans="1:6" x14ac:dyDescent="0.3">
      <c r="A63" s="4"/>
      <c r="B63" s="6"/>
      <c r="C63" s="6"/>
      <c r="D63" s="6"/>
      <c r="E63" s="6"/>
      <c r="F63" s="6"/>
    </row>
    <row r="64" spans="1:6" x14ac:dyDescent="0.3">
      <c r="A64" s="4"/>
      <c r="B64" s="6"/>
      <c r="C64" s="6"/>
      <c r="D64" s="6"/>
      <c r="E64" s="6"/>
      <c r="F64" s="6"/>
    </row>
    <row r="65" spans="1:6" x14ac:dyDescent="0.3">
      <c r="A65" s="4"/>
      <c r="B65" s="6"/>
      <c r="C65" s="6"/>
      <c r="D65" s="6"/>
      <c r="E65" s="6"/>
      <c r="F65" s="6"/>
    </row>
    <row r="66" spans="1:6" x14ac:dyDescent="0.3">
      <c r="A66" s="4"/>
      <c r="B66" s="6"/>
      <c r="C66" s="6"/>
      <c r="D66" s="6"/>
      <c r="E66" s="6"/>
      <c r="F66" s="6"/>
    </row>
    <row r="67" spans="1:6" x14ac:dyDescent="0.3">
      <c r="A67" s="4"/>
      <c r="B67" s="6"/>
      <c r="C67" s="6"/>
      <c r="D67" s="6"/>
      <c r="E67" s="6"/>
      <c r="F67" s="6"/>
    </row>
    <row r="68" spans="1:6" x14ac:dyDescent="0.3">
      <c r="A68" s="4"/>
      <c r="B68" s="6"/>
      <c r="C68" s="6"/>
      <c r="D68" s="6"/>
      <c r="E68" s="6"/>
      <c r="F68" s="6"/>
    </row>
  </sheetData>
  <mergeCells count="3">
    <mergeCell ref="A1:F1"/>
    <mergeCell ref="A2:F2"/>
    <mergeCell ref="A3:F3"/>
  </mergeCells>
  <pageMargins left="1" right="1" top="1.25" bottom="1.25" header="0.5" footer="0.5"/>
  <pageSetup scale="73" orientation="portrait" r:id="rId1"/>
  <headerFooter alignWithMargins="0">
    <oddHeader>&amp;R&amp;"Times New Roman,Bold"&amp;12Appendix M03
4Q2019
Page 1 of 1</oddHeader>
    <oddFooter>&amp;L&amp;"Times New Roman,Regular"&amp;12USAC&amp;C&amp;"Times New Roman,Regular"&amp;12Unaudited&amp;R&amp;"Times New Roman,Regular"&amp;12August 2, 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2019 Cash Quarterly</vt:lpstr>
      <vt:lpstr>'2019 Cash Quarterly'!Print_Area</vt:lpstr>
    </vt:vector>
  </TitlesOfParts>
  <Company>USAC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steven.nwachuku</dc:creator>
  <cp:lastModifiedBy>apayne</cp:lastModifiedBy>
  <dcterms:created xsi:type="dcterms:W3CDTF">2019-07-11T15:33:35Z</dcterms:created>
  <dcterms:modified xsi:type="dcterms:W3CDTF">2019-08-01T15:09:06Z</dcterms:modified>
</cp:coreProperties>
</file>