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e\Private\Finance - FPA\03_Internal Reporting\BOD Reports_Filing Prep\M03\"/>
    </mc:Choice>
  </mc:AlternateContent>
  <bookViews>
    <workbookView xWindow="0" yWindow="0" windowWidth="9600" windowHeight="6972"/>
  </bookViews>
  <sheets>
    <sheet name="2019 Cash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'[3]Chart of Accts'!$A$5:$B$587</definedName>
    <definedName name="adf">#REF!</definedName>
    <definedName name="AGE_BALANCES">#REF!</definedName>
    <definedName name="AGED_BALANCES">#REF!</definedName>
    <definedName name="Amount">[4]Sheet1!$H$8:$H$9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[5]Tot_Blrz!$C$8:$S$282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'[6]Aged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'[7]Aged AR'!$A$2:$J$8</definedName>
    <definedName name="gusa">#REF!</definedName>
    <definedName name="Gusa_Depts">#REF!</definedName>
    <definedName name="Holidays">#REF!</definedName>
    <definedName name="june">'[8]Aged AR'!$A$2:$J$8</definedName>
    <definedName name="kas">#REF!</definedName>
    <definedName name="kou">'[7]Aged AR'!$A$2:$J$8</definedName>
    <definedName name="LI" hidden="1">#REF!</definedName>
    <definedName name="lkajdf">'[7]Aged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'[9]Assumptions HC pre 2012'!$W$92</definedName>
    <definedName name="PAGE1">#REF!</definedName>
    <definedName name="PAGE2">#REF!</definedName>
    <definedName name="PeriodsTableBraun">[10]PeriodsTableBraun!$C$4:$D$66</definedName>
    <definedName name="PeriodsTableDuracell">[11]PeriodsTableD!$C$4:$D$66</definedName>
    <definedName name="PeriodsTableOCM">[12]PeriodsTableOCM!$C$4:$D$66</definedName>
    <definedName name="PeriodsTableOCP">[13]PeriodsTableOCP!$C$4:$D$66</definedName>
    <definedName name="Planview">'[14]Payment Pay PlanView_'!$A$1:$P$6</definedName>
    <definedName name="_xlnm.Print_Area" localSheetId="0">'2019 Cash Quarterly'!$A$1:$F$52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'[15]p.1 Lead'!#REF!</definedName>
    <definedName name="S_AJE_Tot_GT">'[15]p.1 Lead'!#REF!</definedName>
    <definedName name="S_CY_Beg_GT">'[15]p.1 Lead'!#REF!</definedName>
    <definedName name="S_CY_End_GT">'[15]p.1 Lead'!#REF!</definedName>
    <definedName name="S_PY_End_GT">'[15]p.1 Lead'!#REF!</definedName>
    <definedName name="S_RJE_Tot_GT">'[15]p.1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[16]Departmental!$D$9</definedName>
    <definedName name="Summary_Sal">#REF!</definedName>
    <definedName name="tbl_ReconciledPilotDates">#REF!</definedName>
    <definedName name="Timing_Sal">#REF!</definedName>
    <definedName name="Total_Cash_Receipts_from_operations">'[17]TR 224'!$B$31</definedName>
    <definedName name="XX">#REF!</definedName>
    <definedName name="XXX">#REF!</definedName>
    <definedName name="zane">'[18]Aged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3" i="1"/>
  <c r="F32" i="1"/>
  <c r="F31" i="1"/>
  <c r="F30" i="1"/>
  <c r="F29" i="1"/>
  <c r="F24" i="1"/>
  <c r="F23" i="1"/>
  <c r="F22" i="1"/>
  <c r="F21" i="1"/>
  <c r="F20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16" i="1"/>
  <c r="D25" i="1" s="1"/>
  <c r="D34" i="1" s="1"/>
  <c r="D43" i="1" s="1"/>
  <c r="C48" i="1"/>
  <c r="B48" i="1"/>
  <c r="E47" i="1"/>
  <c r="E52" i="1" s="1"/>
  <c r="D47" i="1"/>
  <c r="C47" i="1"/>
  <c r="C52" i="1" s="1"/>
  <c r="B16" i="1"/>
  <c r="B25" i="1" s="1"/>
  <c r="B34" i="1" s="1"/>
  <c r="B43" i="1" s="1"/>
  <c r="D52" i="1" l="1"/>
  <c r="F49" i="1"/>
  <c r="F50" i="1"/>
  <c r="F51" i="1"/>
  <c r="F11" i="1"/>
  <c r="E16" i="1"/>
  <c r="E25" i="1" s="1"/>
  <c r="E34" i="1" s="1"/>
  <c r="E43" i="1" s="1"/>
  <c r="F12" i="1"/>
  <c r="F13" i="1"/>
  <c r="C16" i="1"/>
  <c r="C25" i="1" s="1"/>
  <c r="C34" i="1" s="1"/>
  <c r="C43" i="1" s="1"/>
  <c r="F14" i="1"/>
  <c r="D48" i="1"/>
  <c r="F48" i="1" s="1"/>
  <c r="F15" i="1"/>
  <c r="B47" i="1"/>
  <c r="B52" i="1" l="1"/>
  <c r="F47" i="1"/>
  <c r="F52" i="1" s="1"/>
  <c r="F16" i="1"/>
  <c r="F25" i="1" s="1"/>
  <c r="F34" i="1" s="1"/>
  <c r="F43" i="1" s="1"/>
</calcChain>
</file>

<file path=xl/sharedStrings.xml><?xml version="1.0" encoding="utf-8"?>
<sst xmlns="http://schemas.openxmlformats.org/spreadsheetml/2006/main" count="43" uniqueCount="23">
  <si>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</si>
  <si>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</si>
  <si>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</si>
  <si>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</si>
  <si>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</si>
  <si>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</si>
  <si>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Total</t>
  </si>
  <si>
    <t>Cash at 12/31/18</t>
  </si>
  <si>
    <t>First Q 2019 Activity:</t>
  </si>
  <si>
    <t>Receipts on billings</t>
  </si>
  <si>
    <t>Program Disbursements</t>
  </si>
  <si>
    <t>Administrative Disb.</t>
  </si>
  <si>
    <t>Interest Received</t>
  </si>
  <si>
    <t>Refunds</t>
  </si>
  <si>
    <t>Cash at 3/31/19</t>
  </si>
  <si>
    <t>Second Q 2019 Activity:</t>
  </si>
  <si>
    <t>Cash at 6/30/19</t>
  </si>
  <si>
    <t>Third Q 2019 Activity:</t>
  </si>
  <si>
    <t>Cash at 9/30/19</t>
  </si>
  <si>
    <t>Fourth Q 2019 Activity:</t>
  </si>
  <si>
    <t>Cash at 12/31/19</t>
  </si>
  <si>
    <t>Year to Date 2019 Activity:</t>
  </si>
  <si>
    <t>Cash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</si>
</sst>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3" applyFont="1" applyFill="1" applyAlignment="1">
      <alignment horizontal="center"/>
    </xf>
    <xf numFmtId="0" fontId="3" fillId="0" borderId="0" xfId="3" applyFont="1"/>
    <xf numFmtId="0" fontId="2" fillId="0" borderId="0" xfId="3" applyFont="1" applyFill="1" applyAlignment="1">
      <alignment horizontal="center"/>
    </xf>
    <xf numFmtId="164" fontId="2" fillId="0" borderId="0" xfId="3" applyNumberFormat="1" applyFont="1" applyFill="1" applyAlignment="1">
      <alignment horizontal="center"/>
    </xf>
    <xf numFmtId="0" fontId="4" fillId="0" borderId="0" xfId="3" applyFont="1"/>
    <xf numFmtId="39" fontId="4" fillId="0" borderId="1" xfId="4" applyFont="1" applyBorder="1" applyAlignment="1">
      <alignment horizontal="center"/>
    </xf>
    <xf numFmtId="164" fontId="4" fillId="0" borderId="0" xfId="1" applyNumberFormat="1" applyFont="1"/>
    <xf numFmtId="0" fontId="5" fillId="0" borderId="0" xfId="3" applyFont="1"/>
    <xf numFmtId="5" fontId="5" fillId="0" borderId="2" xfId="2" applyNumberFormat="1" applyFont="1" applyBorder="1"/>
    <xf numFmtId="0" fontId="5" fillId="0" borderId="1" xfId="3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3"/>
    <xf numFmtId="43" fontId="3" fillId="0" borderId="0" xfId="3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3" applyFont="1" applyBorder="1"/>
    <xf numFmtId="43" fontId="4" fillId="0" borderId="0" xfId="1" applyFont="1"/>
  </cellXfs>
  <cellStyles count="5">
    <cellStyle name="Comma" xfId="1" builtinId="3"/>
    <cellStyle name="Comma_Copy of ACCRUAL TEMPLATE" xfId="4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03%20-%20CASH%20-%20Fund%20Balance%202019%20Deta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Cash Quarterly"/>
      <sheetName val="2019 Cash Monthly"/>
      <sheetName val="Jan 224"/>
      <sheetName val="Feb 224"/>
      <sheetName val="Mar 224"/>
      <sheetName val="Apr 224"/>
      <sheetName val="May 224"/>
      <sheetName val="Jun 224"/>
      <sheetName val="Jul 224"/>
      <sheetName val="Aug 224"/>
      <sheetName val="Sep 224"/>
      <sheetName val="Oct 224"/>
      <sheetName val="Nov 224"/>
      <sheetName val="Dec 2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68"/>
  <sheetViews>
    <sheetView tabSelected="1" view="pageLayout" zoomScale="80" zoomScaleNormal="78" zoomScaleSheetLayoutView="85" zoomScalePageLayoutView="80" workbookViewId="0">
      <selection activeCell="C16" sqref="C16"/>
    </sheetView>
  </sheetViews>
  <sheetFormatPr defaultColWidth="1.6640625" defaultRowHeight="15.6" x14ac:dyDescent="0.3"/>
  <cols>
    <col min="1" max="1" width="24.77734375" style="2" customWidth="1"/>
    <col min="2" max="5" width="17" style="12" customWidth="1"/>
    <col min="6" max="6" width="16" style="12" customWidth="1"/>
    <col min="7" max="7" width="24" style="2" customWidth="1"/>
    <col min="8" max="8" width="21.33203125" style="2" bestFit="1" customWidth="1"/>
    <col min="9" max="9" width="10.33203125" style="2" customWidth="1"/>
    <col min="10" max="10" width="5.109375" style="2" customWidth="1"/>
    <col min="11" max="11" width="11.6640625" style="2" customWidth="1"/>
    <col min="12" max="12" width="9.6640625" style="2" customWidth="1"/>
    <col min="13" max="13" width="16.44140625" style="2" customWidth="1"/>
    <col min="14" max="14" width="16.44140625" style="2" bestFit="1" customWidth="1"/>
    <col min="15" max="15" width="13.88671875" style="2" bestFit="1" customWidth="1"/>
    <col min="16" max="17" width="12.6640625" style="2" customWidth="1"/>
    <col min="18" max="16384" width="1.6640625" style="2"/>
  </cols>
  <sheetData>
    <row r="1" spans="1:35" x14ac:dyDescent="0.3">
      <c r="A1" s="1" t="s">
        <v>0</v>
      </c>
      <c r="B1" s="1"/>
      <c r="C1" s="1"/>
      <c r="D1" s="1"/>
      <c r="E1" s="1"/>
      <c r="F1" s="1"/>
    </row>
    <row r="2" spans="1:35" x14ac:dyDescent="0.3">
      <c r="A2" s="1" t="s">
        <v>1</v>
      </c>
      <c r="B2" s="1"/>
      <c r="C2" s="1"/>
      <c r="D2" s="1"/>
      <c r="E2" s="1"/>
      <c r="F2" s="1"/>
    </row>
    <row r="3" spans="1:35" x14ac:dyDescent="0.3">
      <c r="A3" s="1">
        <v>2019</v>
      </c>
      <c r="B3" s="1"/>
      <c r="C3" s="1"/>
      <c r="D3" s="1"/>
      <c r="E3" s="1"/>
      <c r="F3" s="1"/>
    </row>
    <row r="4" spans="1:35" x14ac:dyDescent="0.3">
      <c r="A4" s="3"/>
      <c r="B4" s="4"/>
      <c r="C4" s="4"/>
      <c r="D4" s="4"/>
      <c r="E4" s="4"/>
      <c r="F4" s="4"/>
    </row>
    <row r="5" spans="1:35" x14ac:dyDescent="0.3">
      <c r="A5" s="5"/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35" x14ac:dyDescent="0.3">
      <c r="A6" s="5"/>
      <c r="B6" s="7"/>
      <c r="C6" s="7"/>
      <c r="D6" s="7"/>
      <c r="E6" s="7"/>
      <c r="F6" s="7"/>
    </row>
    <row r="7" spans="1:35" ht="16.2" thickBot="1" x14ac:dyDescent="0.35">
      <c r="A7" s="8" t="s">
        <v>7</v>
      </c>
      <c r="B7" s="9">
        <v>3960568898.821239</v>
      </c>
      <c r="C7" s="9">
        <v>1666093735.1699853</v>
      </c>
      <c r="D7" s="9">
        <v>118566745.65877159</v>
      </c>
      <c r="E7" s="9">
        <v>621076790.32794869</v>
      </c>
      <c r="F7" s="9">
        <v>6366306169.9779444</v>
      </c>
    </row>
    <row r="8" spans="1:35" ht="16.2" thickTop="1" x14ac:dyDescent="0.3">
      <c r="A8" s="5"/>
      <c r="B8" s="7"/>
      <c r="C8" s="7"/>
      <c r="D8" s="7"/>
      <c r="E8" s="7"/>
      <c r="F8" s="7"/>
    </row>
    <row r="9" spans="1:35" x14ac:dyDescent="0.3">
      <c r="A9" s="5"/>
      <c r="B9" s="7"/>
      <c r="C9" s="7"/>
      <c r="D9" s="7"/>
      <c r="E9" s="7"/>
      <c r="F9" s="7"/>
    </row>
    <row r="10" spans="1:35" x14ac:dyDescent="0.3">
      <c r="A10" s="10" t="s">
        <v>8</v>
      </c>
      <c r="B10" s="7"/>
      <c r="C10" s="7"/>
      <c r="D10" s="7"/>
      <c r="E10" s="7"/>
      <c r="F10" s="7"/>
    </row>
    <row r="11" spans="1:35" x14ac:dyDescent="0.3">
      <c r="A11" s="5" t="s">
        <v>9</v>
      </c>
      <c r="B11" s="11">
        <v>404403064.31395</v>
      </c>
      <c r="C11" s="11">
        <v>1173931961.991734</v>
      </c>
      <c r="D11" s="11">
        <v>281325687.75056005</v>
      </c>
      <c r="E11" s="11">
        <v>191631497.20375603</v>
      </c>
      <c r="F11" s="11">
        <f t="shared" ref="F11:F15" si="0">SUM(B11:E11)</f>
        <v>2051292211.2600002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x14ac:dyDescent="0.3">
      <c r="A12" s="5" t="s">
        <v>10</v>
      </c>
      <c r="B12" s="13">
        <v>-394769190.32999998</v>
      </c>
      <c r="C12" s="13">
        <v>-1143936590.9700005</v>
      </c>
      <c r="D12" s="13">
        <v>-270212372.02999997</v>
      </c>
      <c r="E12" s="13">
        <v>-36885196.429999992</v>
      </c>
      <c r="F12" s="14">
        <f t="shared" si="0"/>
        <v>-1845803349.7600005</v>
      </c>
      <c r="G12" s="12"/>
      <c r="H12" s="15"/>
      <c r="I12" s="15"/>
      <c r="J12" s="15"/>
      <c r="K12" s="15"/>
      <c r="L12" s="15"/>
      <c r="M12" s="15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x14ac:dyDescent="0.3">
      <c r="A13" s="5" t="s">
        <v>11</v>
      </c>
      <c r="B13" s="13">
        <v>-19976443.575201999</v>
      </c>
      <c r="C13" s="13">
        <v>-15520441.830368998</v>
      </c>
      <c r="D13" s="13">
        <v>-8156360.8442009995</v>
      </c>
      <c r="E13" s="13">
        <v>-2143277.3102279999</v>
      </c>
      <c r="F13" s="14">
        <f t="shared" si="0"/>
        <v>-45796523.559999995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x14ac:dyDescent="0.3">
      <c r="A14" s="5" t="s">
        <v>12</v>
      </c>
      <c r="B14" s="13">
        <v>5523594.9577810001</v>
      </c>
      <c r="C14" s="13">
        <v>2398671.433745</v>
      </c>
      <c r="D14" s="13">
        <v>149861.542441</v>
      </c>
      <c r="E14" s="13">
        <v>795418.95603300002</v>
      </c>
      <c r="F14" s="14">
        <f t="shared" si="0"/>
        <v>8867546.8900000006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6.2" thickBot="1" x14ac:dyDescent="0.35">
      <c r="A15" s="5" t="s">
        <v>13</v>
      </c>
      <c r="B15" s="13">
        <v>-281302.76977800002</v>
      </c>
      <c r="C15" s="13">
        <v>-849611.67244200001</v>
      </c>
      <c r="D15" s="13">
        <v>-199125.44019200001</v>
      </c>
      <c r="E15" s="13">
        <v>-134601.08758799999</v>
      </c>
      <c r="F15" s="14">
        <f t="shared" si="0"/>
        <v>-1464640.9700000002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6.2" thickTop="1" x14ac:dyDescent="0.3">
      <c r="A16" s="8" t="s">
        <v>14</v>
      </c>
      <c r="B16" s="16">
        <f>SUM(B11:B15)+B7</f>
        <v>3955468621.4179902</v>
      </c>
      <c r="C16" s="16">
        <f t="shared" ref="C16:F16" si="1">SUM(C11:C15)+C7</f>
        <v>1682117724.1226528</v>
      </c>
      <c r="D16" s="16">
        <f t="shared" si="1"/>
        <v>121474436.63737966</v>
      </c>
      <c r="E16" s="16">
        <f t="shared" si="1"/>
        <v>774340631.65992165</v>
      </c>
      <c r="F16" s="16">
        <f t="shared" si="1"/>
        <v>6533401413.837944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x14ac:dyDescent="0.3">
      <c r="A17" s="5"/>
      <c r="B17" s="17"/>
      <c r="C17" s="17"/>
      <c r="D17" s="17"/>
      <c r="E17" s="17"/>
      <c r="F17" s="1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x14ac:dyDescent="0.3">
      <c r="A18" s="5"/>
      <c r="B18" s="18"/>
      <c r="C18" s="18"/>
      <c r="D18" s="18"/>
      <c r="E18" s="18"/>
      <c r="F18" s="18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x14ac:dyDescent="0.3">
      <c r="A19" s="10" t="s">
        <v>15</v>
      </c>
      <c r="B19" s="17"/>
      <c r="C19" s="17"/>
      <c r="D19" s="17"/>
      <c r="E19" s="17"/>
      <c r="F19" s="17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3">
      <c r="A20" s="5" t="s">
        <v>9</v>
      </c>
      <c r="B20" s="11">
        <v>399401783.33044291</v>
      </c>
      <c r="C20" s="11">
        <v>1126658968.91642</v>
      </c>
      <c r="D20" s="11">
        <v>270250024.48103201</v>
      </c>
      <c r="E20" s="11">
        <v>168269297.86210498</v>
      </c>
      <c r="F20" s="11">
        <f t="shared" ref="F20:F24" si="2">SUM(B20:E20)</f>
        <v>1964580074.5899997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3">
      <c r="A21" s="5" t="s">
        <v>10</v>
      </c>
      <c r="B21" s="13">
        <v>-471079025.68754077</v>
      </c>
      <c r="C21" s="13">
        <v>-1333176226.2657843</v>
      </c>
      <c r="D21" s="13">
        <v>-254100299.08985996</v>
      </c>
      <c r="E21" s="13">
        <v>-52537331.636814997</v>
      </c>
      <c r="F21" s="14">
        <f t="shared" si="2"/>
        <v>-2110892882.6800001</v>
      </c>
    </row>
    <row r="22" spans="1:35" x14ac:dyDescent="0.3">
      <c r="A22" s="5" t="s">
        <v>11</v>
      </c>
      <c r="B22" s="13">
        <v>-26328325.447703987</v>
      </c>
      <c r="C22" s="13">
        <v>-1693538.9828740065</v>
      </c>
      <c r="D22" s="13">
        <v>-14468846.485676996</v>
      </c>
      <c r="E22" s="13">
        <v>-4249613.0037449999</v>
      </c>
      <c r="F22" s="14">
        <f t="shared" si="2"/>
        <v>-46740323.919999987</v>
      </c>
    </row>
    <row r="23" spans="1:35" x14ac:dyDescent="0.3">
      <c r="A23" s="5" t="s">
        <v>12</v>
      </c>
      <c r="B23" s="13">
        <v>3299130.8278919999</v>
      </c>
      <c r="C23" s="13">
        <v>1380442.457736</v>
      </c>
      <c r="D23" s="13">
        <v>98150.725205999988</v>
      </c>
      <c r="E23" s="13">
        <v>499196.69916600001</v>
      </c>
      <c r="F23" s="14">
        <f t="shared" si="2"/>
        <v>5276920.71</v>
      </c>
    </row>
    <row r="24" spans="1:35" ht="16.2" thickBot="1" x14ac:dyDescent="0.35">
      <c r="A24" s="5" t="s">
        <v>13</v>
      </c>
      <c r="B24" s="13">
        <v>-75196.904811999993</v>
      </c>
      <c r="C24" s="13">
        <v>-211977.59892299995</v>
      </c>
      <c r="D24" s="13">
        <v>-50719.755734999999</v>
      </c>
      <c r="E24" s="13">
        <v>-31169.890529999997</v>
      </c>
      <c r="F24" s="14">
        <f t="shared" si="2"/>
        <v>-369064.14999999991</v>
      </c>
    </row>
    <row r="25" spans="1:35" ht="16.2" thickTop="1" x14ac:dyDescent="0.3">
      <c r="A25" s="8" t="s">
        <v>16</v>
      </c>
      <c r="B25" s="16">
        <f>SUM(B20:B24)+B16</f>
        <v>3860686987.5362682</v>
      </c>
      <c r="C25" s="16">
        <f>SUM(C20:C24)+C16</f>
        <v>1475075392.6492274</v>
      </c>
      <c r="D25" s="16">
        <f>SUM(D20:D24)+D16</f>
        <v>123202746.51234572</v>
      </c>
      <c r="E25" s="16">
        <f>SUM(E20:E24)+E16</f>
        <v>886291011.69010258</v>
      </c>
      <c r="F25" s="16">
        <f>SUM(F20:F24)+F16</f>
        <v>6345256138.3879433</v>
      </c>
      <c r="G25" s="21"/>
    </row>
    <row r="26" spans="1:35" x14ac:dyDescent="0.3">
      <c r="A26" s="5"/>
      <c r="B26" s="22"/>
      <c r="C26" s="22"/>
      <c r="D26" s="22"/>
      <c r="E26" s="22"/>
      <c r="F26" s="22"/>
    </row>
    <row r="27" spans="1:35" x14ac:dyDescent="0.3">
      <c r="A27" s="5"/>
      <c r="B27" s="22"/>
      <c r="C27" s="22"/>
      <c r="D27" s="22"/>
      <c r="E27" s="22"/>
      <c r="F27" s="22"/>
    </row>
    <row r="28" spans="1:35" x14ac:dyDescent="0.3">
      <c r="A28" s="10" t="s">
        <v>17</v>
      </c>
      <c r="B28" s="17"/>
      <c r="C28" s="17"/>
      <c r="D28" s="17"/>
      <c r="E28" s="17"/>
      <c r="F28" s="17"/>
    </row>
    <row r="29" spans="1:35" x14ac:dyDescent="0.3">
      <c r="A29" s="5" t="s">
        <v>9</v>
      </c>
      <c r="B29" s="11">
        <v>419178890.8265332</v>
      </c>
      <c r="C29" s="11">
        <v>1326847326.8480189</v>
      </c>
      <c r="D29" s="11">
        <v>267687529.60525209</v>
      </c>
      <c r="E29" s="11">
        <v>152182970.80061167</v>
      </c>
      <c r="F29" s="11">
        <f t="shared" ref="F29:F33" si="3">SUM(B29:E29)</f>
        <v>2165896718.0804157</v>
      </c>
    </row>
    <row r="30" spans="1:35" x14ac:dyDescent="0.3">
      <c r="A30" s="5" t="s">
        <v>10</v>
      </c>
      <c r="B30" s="13">
        <v>-585346940.48960018</v>
      </c>
      <c r="C30" s="13">
        <v>-1327619526.6700497</v>
      </c>
      <c r="D30" s="13">
        <v>-242948438.29585004</v>
      </c>
      <c r="E30" s="13">
        <v>-107591374.68450004</v>
      </c>
      <c r="F30" s="14">
        <f t="shared" si="3"/>
        <v>-2263506280.1399999</v>
      </c>
    </row>
    <row r="31" spans="1:35" x14ac:dyDescent="0.3">
      <c r="A31" s="5" t="s">
        <v>11</v>
      </c>
      <c r="B31" s="13">
        <v>-24931526.870000001</v>
      </c>
      <c r="C31" s="13">
        <v>-10748477.859999999</v>
      </c>
      <c r="D31" s="13">
        <v>-13224184.589999998</v>
      </c>
      <c r="E31" s="13">
        <v>-3404266.1999999997</v>
      </c>
      <c r="F31" s="14">
        <f t="shared" si="3"/>
        <v>-52308455.520000003</v>
      </c>
    </row>
    <row r="32" spans="1:35" x14ac:dyDescent="0.3">
      <c r="A32" s="5" t="s">
        <v>12</v>
      </c>
      <c r="B32" s="13">
        <v>3785225.3032959998</v>
      </c>
      <c r="C32" s="13">
        <v>1614938.0472320002</v>
      </c>
      <c r="D32" s="13">
        <v>114061.62201600001</v>
      </c>
      <c r="E32" s="13">
        <v>718650.547456</v>
      </c>
      <c r="F32" s="14">
        <f t="shared" si="3"/>
        <v>6232875.5199999996</v>
      </c>
    </row>
    <row r="33" spans="1:6" ht="16.2" thickBot="1" x14ac:dyDescent="0.35">
      <c r="A33" s="5" t="s">
        <v>13</v>
      </c>
      <c r="B33" s="13">
        <v>-184406.47263999999</v>
      </c>
      <c r="C33" s="13">
        <v>-539284.30484999984</v>
      </c>
      <c r="D33" s="13">
        <v>-121775.68575599998</v>
      </c>
      <c r="E33" s="13">
        <v>-71082.236753999983</v>
      </c>
      <c r="F33" s="14">
        <f t="shared" si="3"/>
        <v>-916548.69999999972</v>
      </c>
    </row>
    <row r="34" spans="1:6" ht="16.2" thickTop="1" x14ac:dyDescent="0.3">
      <c r="A34" s="8" t="s">
        <v>18</v>
      </c>
      <c r="B34" s="16">
        <f>SUM(B25:B33)</f>
        <v>3673188229.8338575</v>
      </c>
      <c r="C34" s="16">
        <f>SUM(C25:C33)</f>
        <v>1464630368.7095785</v>
      </c>
      <c r="D34" s="16">
        <f>SUM(D25:D33)</f>
        <v>134709939.16800779</v>
      </c>
      <c r="E34" s="16">
        <f>SUM(E25:E33)</f>
        <v>928125909.91691637</v>
      </c>
      <c r="F34" s="16">
        <f>SUM(F25:F33)</f>
        <v>6200654447.6283598</v>
      </c>
    </row>
    <row r="35" spans="1:6" x14ac:dyDescent="0.3">
      <c r="A35" s="8"/>
      <c r="B35" s="7"/>
      <c r="C35" s="7"/>
      <c r="D35" s="7"/>
      <c r="E35" s="7"/>
      <c r="F35" s="7"/>
    </row>
    <row r="36" spans="1:6" x14ac:dyDescent="0.3">
      <c r="A36" s="5"/>
      <c r="B36" s="17"/>
      <c r="C36" s="17"/>
      <c r="D36" s="17"/>
      <c r="E36" s="17"/>
      <c r="F36" s="17"/>
    </row>
    <row r="37" spans="1:6" x14ac:dyDescent="0.3">
      <c r="A37" s="10" t="s">
        <v>19</v>
      </c>
      <c r="B37" s="17"/>
      <c r="C37" s="17"/>
      <c r="D37" s="17"/>
      <c r="E37" s="17"/>
      <c r="F37" s="17"/>
    </row>
    <row r="38" spans="1:6" x14ac:dyDescent="0.3">
      <c r="A38" s="5" t="s">
        <v>9</v>
      </c>
      <c r="B38" s="11">
        <v>0</v>
      </c>
      <c r="C38" s="11">
        <v>0</v>
      </c>
      <c r="D38" s="11">
        <v>0</v>
      </c>
      <c r="E38" s="11">
        <v>0</v>
      </c>
      <c r="F38" s="11">
        <f t="shared" ref="F38:F42" si="4">SUM(B38:E38)</f>
        <v>0</v>
      </c>
    </row>
    <row r="39" spans="1:6" x14ac:dyDescent="0.3">
      <c r="A39" s="5" t="s">
        <v>10</v>
      </c>
      <c r="B39" s="13">
        <v>0</v>
      </c>
      <c r="C39" s="13">
        <v>0</v>
      </c>
      <c r="D39" s="13">
        <v>0</v>
      </c>
      <c r="E39" s="13">
        <v>0</v>
      </c>
      <c r="F39" s="14">
        <f t="shared" si="4"/>
        <v>0</v>
      </c>
    </row>
    <row r="40" spans="1:6" x14ac:dyDescent="0.3">
      <c r="A40" s="5" t="s">
        <v>11</v>
      </c>
      <c r="B40" s="13">
        <v>0</v>
      </c>
      <c r="C40" s="13">
        <v>0</v>
      </c>
      <c r="D40" s="13">
        <v>0</v>
      </c>
      <c r="E40" s="13">
        <v>0</v>
      </c>
      <c r="F40" s="14">
        <f t="shared" si="4"/>
        <v>0</v>
      </c>
    </row>
    <row r="41" spans="1:6" x14ac:dyDescent="0.3">
      <c r="A41" s="5" t="s">
        <v>12</v>
      </c>
      <c r="B41" s="13">
        <v>0</v>
      </c>
      <c r="C41" s="13">
        <v>0</v>
      </c>
      <c r="D41" s="13">
        <v>0</v>
      </c>
      <c r="E41" s="13">
        <v>0</v>
      </c>
      <c r="F41" s="14">
        <f t="shared" si="4"/>
        <v>0</v>
      </c>
    </row>
    <row r="42" spans="1:6" ht="16.2" thickBot="1" x14ac:dyDescent="0.35">
      <c r="A42" s="5" t="s">
        <v>13</v>
      </c>
      <c r="B42" s="13">
        <v>0</v>
      </c>
      <c r="C42" s="13">
        <v>0</v>
      </c>
      <c r="D42" s="13">
        <v>0</v>
      </c>
      <c r="E42" s="13">
        <v>0</v>
      </c>
      <c r="F42" s="14">
        <f t="shared" si="4"/>
        <v>0</v>
      </c>
    </row>
    <row r="43" spans="1:6" ht="16.2" thickTop="1" x14ac:dyDescent="0.3">
      <c r="A43" s="8" t="s">
        <v>20</v>
      </c>
      <c r="B43" s="16">
        <f>SUM(B34:B42)</f>
        <v>3673188229.8338575</v>
      </c>
      <c r="C43" s="16">
        <f>SUM(C34:C42)</f>
        <v>1464630368.7095785</v>
      </c>
      <c r="D43" s="16">
        <f>SUM(D34:D42)</f>
        <v>134709939.16800779</v>
      </c>
      <c r="E43" s="16">
        <f>SUM(E34:E42)</f>
        <v>928125909.91691637</v>
      </c>
      <c r="F43" s="16">
        <f>SUM(F34:F42)</f>
        <v>6200654447.6283598</v>
      </c>
    </row>
    <row r="44" spans="1:6" x14ac:dyDescent="0.3">
      <c r="A44" s="8"/>
      <c r="B44" s="23"/>
      <c r="C44" s="23"/>
      <c r="D44" s="23"/>
      <c r="E44" s="23"/>
      <c r="F44" s="23"/>
    </row>
    <row r="45" spans="1:6" x14ac:dyDescent="0.3">
      <c r="A45" s="8"/>
      <c r="B45" s="23"/>
      <c r="C45" s="23"/>
      <c r="D45" s="23"/>
      <c r="E45" s="23"/>
      <c r="F45" s="23"/>
    </row>
    <row r="46" spans="1:6" x14ac:dyDescent="0.3">
      <c r="A46" s="10" t="s">
        <v>21</v>
      </c>
      <c r="B46" s="23"/>
      <c r="C46" s="23"/>
      <c r="D46" s="23"/>
      <c r="E46" s="23"/>
      <c r="F46" s="23"/>
    </row>
    <row r="47" spans="1:6" x14ac:dyDescent="0.3">
      <c r="A47" s="5" t="s">
        <v>9</v>
      </c>
      <c r="B47" s="11">
        <f>B11+B20+B29+B38</f>
        <v>1222983738.4709263</v>
      </c>
      <c r="C47" s="11">
        <f>SUM(C11,C20,C29,C38)</f>
        <v>3627438257.7561731</v>
      </c>
      <c r="D47" s="11">
        <f>SUM(D11,D20,D29,D38)</f>
        <v>819263241.83684421</v>
      </c>
      <c r="E47" s="11">
        <f>SUM(E11,E20,E29,E38)</f>
        <v>512083765.86647266</v>
      </c>
      <c r="F47" s="11">
        <f t="shared" ref="F47:F51" si="5">SUM(B47:E47)</f>
        <v>6181769003.9304161</v>
      </c>
    </row>
    <row r="48" spans="1:6" x14ac:dyDescent="0.3">
      <c r="A48" s="5" t="s">
        <v>10</v>
      </c>
      <c r="B48" s="13">
        <f>B12+B21+B30+B39</f>
        <v>-1451195156.5071409</v>
      </c>
      <c r="C48" s="13">
        <f t="shared" ref="C48:E51" si="6">C12+C21+C30+C39</f>
        <v>-3804732343.9058342</v>
      </c>
      <c r="D48" s="13">
        <f t="shared" si="6"/>
        <v>-767261109.41570997</v>
      </c>
      <c r="E48" s="13">
        <f t="shared" si="6"/>
        <v>-197013902.75131503</v>
      </c>
      <c r="F48" s="14">
        <f t="shared" si="5"/>
        <v>-6220202512.5800009</v>
      </c>
    </row>
    <row r="49" spans="1:6" x14ac:dyDescent="0.3">
      <c r="A49" s="5" t="s">
        <v>11</v>
      </c>
      <c r="B49" s="13">
        <f>B13+B22+B31+B40</f>
        <v>-71236295.892905995</v>
      </c>
      <c r="C49" s="13">
        <f t="shared" si="6"/>
        <v>-27962458.673243005</v>
      </c>
      <c r="D49" s="13">
        <f t="shared" si="6"/>
        <v>-35849391.919877991</v>
      </c>
      <c r="E49" s="13">
        <f t="shared" si="6"/>
        <v>-9797156.5139729995</v>
      </c>
      <c r="F49" s="14">
        <f t="shared" si="5"/>
        <v>-144845303</v>
      </c>
    </row>
    <row r="50" spans="1:6" x14ac:dyDescent="0.3">
      <c r="A50" s="5" t="s">
        <v>12</v>
      </c>
      <c r="B50" s="13">
        <f>B14+B23+B32+B41</f>
        <v>12607951.088969</v>
      </c>
      <c r="C50" s="13">
        <f t="shared" si="6"/>
        <v>5394051.9387130002</v>
      </c>
      <c r="D50" s="13">
        <f t="shared" si="6"/>
        <v>362073.88966300001</v>
      </c>
      <c r="E50" s="13">
        <f t="shared" si="6"/>
        <v>2013266.2026550001</v>
      </c>
      <c r="F50" s="14">
        <f t="shared" si="5"/>
        <v>20377343.119999997</v>
      </c>
    </row>
    <row r="51" spans="1:6" ht="16.2" thickBot="1" x14ac:dyDescent="0.35">
      <c r="A51" s="5" t="s">
        <v>13</v>
      </c>
      <c r="B51" s="13">
        <f>B15+B24+B33+B42</f>
        <v>-540906.14723</v>
      </c>
      <c r="C51" s="13">
        <f t="shared" si="6"/>
        <v>-1600873.5762149999</v>
      </c>
      <c r="D51" s="13">
        <f t="shared" si="6"/>
        <v>-371620.88168300001</v>
      </c>
      <c r="E51" s="13">
        <f t="shared" si="6"/>
        <v>-236853.21487199998</v>
      </c>
      <c r="F51" s="14">
        <f t="shared" si="5"/>
        <v>-2750253.82</v>
      </c>
    </row>
    <row r="52" spans="1:6" ht="16.2" thickTop="1" x14ac:dyDescent="0.3">
      <c r="A52" s="24" t="s">
        <v>22</v>
      </c>
      <c r="B52" s="16">
        <f>SUM(B47:B51)+B7</f>
        <v>3673188229.8338575</v>
      </c>
      <c r="C52" s="16">
        <f>SUM(C47:C51)+C7</f>
        <v>1464630368.7095792</v>
      </c>
      <c r="D52" s="16">
        <f>SUM(D47:D51)+D7</f>
        <v>134709939.16800782</v>
      </c>
      <c r="E52" s="16">
        <f>SUM(E47:E51)+E7</f>
        <v>928125909.91691637</v>
      </c>
      <c r="F52" s="16">
        <f>SUM(F47:F51)+F7</f>
        <v>6200654447.6283598</v>
      </c>
    </row>
    <row r="53" spans="1:6" x14ac:dyDescent="0.3">
      <c r="A53" s="5"/>
      <c r="B53" s="25"/>
      <c r="C53" s="25"/>
      <c r="D53" s="25"/>
      <c r="E53" s="25"/>
      <c r="F53" s="25"/>
    </row>
    <row r="54" spans="1:6" x14ac:dyDescent="0.3">
      <c r="A54" s="5"/>
      <c r="B54" s="25"/>
      <c r="C54" s="25"/>
      <c r="D54" s="25"/>
      <c r="E54" s="25"/>
      <c r="F54" s="25"/>
    </row>
    <row r="55" spans="1:6" x14ac:dyDescent="0.3">
      <c r="A55" s="5"/>
      <c r="B55" s="25"/>
      <c r="C55" s="25"/>
      <c r="D55" s="25"/>
      <c r="E55" s="25"/>
      <c r="F55" s="25"/>
    </row>
    <row r="56" spans="1:6" x14ac:dyDescent="0.3">
      <c r="A56" s="5"/>
      <c r="B56" s="7"/>
      <c r="C56" s="7"/>
      <c r="D56" s="7"/>
      <c r="E56" s="7"/>
      <c r="F56" s="7"/>
    </row>
    <row r="57" spans="1:6" x14ac:dyDescent="0.3">
      <c r="A57" s="5"/>
      <c r="B57" s="7"/>
      <c r="C57" s="7"/>
      <c r="D57" s="7"/>
      <c r="E57" s="7"/>
      <c r="F57" s="7"/>
    </row>
    <row r="58" spans="1:6" x14ac:dyDescent="0.3">
      <c r="A58" s="5"/>
      <c r="B58" s="7"/>
      <c r="C58" s="7"/>
      <c r="D58" s="7"/>
      <c r="E58" s="7"/>
      <c r="F58" s="7"/>
    </row>
    <row r="59" spans="1:6" x14ac:dyDescent="0.3">
      <c r="A59" s="5"/>
      <c r="B59" s="7"/>
      <c r="C59" s="7"/>
      <c r="D59" s="7"/>
      <c r="E59" s="7"/>
      <c r="F59" s="7"/>
    </row>
    <row r="60" spans="1:6" x14ac:dyDescent="0.3">
      <c r="A60" s="5"/>
      <c r="B60" s="7"/>
      <c r="C60" s="7"/>
      <c r="D60" s="7"/>
      <c r="E60" s="7"/>
      <c r="F60" s="7"/>
    </row>
    <row r="61" spans="1:6" x14ac:dyDescent="0.3">
      <c r="A61" s="5"/>
      <c r="B61" s="7"/>
      <c r="C61" s="7"/>
      <c r="D61" s="7"/>
      <c r="E61" s="7"/>
      <c r="F61" s="7"/>
    </row>
    <row r="62" spans="1:6" x14ac:dyDescent="0.3">
      <c r="A62" s="5"/>
      <c r="B62" s="7"/>
      <c r="C62" s="7"/>
      <c r="D62" s="7"/>
      <c r="E62" s="7"/>
      <c r="F62" s="7"/>
    </row>
    <row r="63" spans="1:6" x14ac:dyDescent="0.3">
      <c r="A63" s="5"/>
      <c r="B63" s="7"/>
      <c r="C63" s="7"/>
      <c r="D63" s="7"/>
      <c r="E63" s="7"/>
      <c r="F63" s="7"/>
    </row>
    <row r="64" spans="1:6" x14ac:dyDescent="0.3">
      <c r="A64" s="5"/>
      <c r="B64" s="7"/>
      <c r="C64" s="7"/>
      <c r="D64" s="7"/>
      <c r="E64" s="7"/>
      <c r="F64" s="7"/>
    </row>
    <row r="65" spans="1:6" x14ac:dyDescent="0.3">
      <c r="A65" s="5"/>
      <c r="B65" s="7"/>
      <c r="C65" s="7"/>
      <c r="D65" s="7"/>
      <c r="E65" s="7"/>
      <c r="F65" s="7"/>
    </row>
    <row r="66" spans="1:6" x14ac:dyDescent="0.3">
      <c r="A66" s="5"/>
      <c r="B66" s="7"/>
      <c r="C66" s="7"/>
      <c r="D66" s="7"/>
      <c r="E66" s="7"/>
      <c r="F66" s="7"/>
    </row>
    <row r="67" spans="1:6" x14ac:dyDescent="0.3">
      <c r="A67" s="5"/>
      <c r="B67" s="7"/>
      <c r="C67" s="7"/>
      <c r="D67" s="7"/>
      <c r="E67" s="7"/>
      <c r="F67" s="7"/>
    </row>
    <row r="68" spans="1:6" x14ac:dyDescent="0.3">
      <c r="A68" s="5"/>
      <c r="B68" s="7"/>
      <c r="C68" s="7"/>
      <c r="D68" s="7"/>
      <c r="E68" s="7"/>
      <c r="F68" s="7"/>
    </row>
  </sheetData>
  <mergeCells count="3">
    <mergeCell ref="A1:F1"/>
    <mergeCell ref="A2:F2"/>
    <mergeCell ref="A3:F3"/>
  </mergeCells>
  <pageMargins left="1" right="1" top="1.25" bottom="1.25" header="0.5" footer="0.5"/>
  <pageSetup scale="73" orientation="portrait" r:id="rId1"/>
  <headerFooter alignWithMargins="0">
    <oddHeader>&amp;R&amp;"Times New Roman,Bold"&amp;12Appendix M03
1Q2020
Page 1 of 1</oddHeader>
    <oddFooter>&amp;L&amp;"Times New Roman,Regular"&amp;12USAC&amp;C&amp;"Times New Roman,Regular"&amp;12Unaudited&amp;R&amp;"Times New Roman,Regular"&amp;12November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Cash Quarterly</vt:lpstr>
      <vt:lpstr>'2019 Cash Quarterly'!Print_Area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Steven.Nwachuku</cp:lastModifiedBy>
  <dcterms:created xsi:type="dcterms:W3CDTF">2019-10-11T20:56:31Z</dcterms:created>
  <dcterms:modified xsi:type="dcterms:W3CDTF">2019-10-11T20:57:37Z</dcterms:modified>
</cp:coreProperties>
</file>