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ance\Public\Compliance and Reporting\External Reporting\Demand Filing\2020\3Q2020\Step 2 - Filing Finished\Excel and CD\M0\"/>
    </mc:Choice>
  </mc:AlternateContent>
  <bookViews>
    <workbookView xWindow="0" yWindow="0" windowWidth="28800" windowHeight="12000"/>
  </bookViews>
  <sheets>
    <sheet name="M03" sheetId="1" r:id="rId1"/>
    <sheet name="2019 Cash Monthly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Feb1">'[1]Aged AR'!$A$2:$J$8</definedName>
    <definedName name="___Feb1">'[1]Aged AR'!$A$2:$J$8</definedName>
    <definedName name="__Feb1">'[1]Aged AR'!$A$2:$J$8</definedName>
    <definedName name="_Bud02" localSheetId="1" hidden="1">#REF!</definedName>
    <definedName name="_Bud02" hidden="1">#REF!</definedName>
    <definedName name="_bud1" localSheetId="1">#REF!</definedName>
    <definedName name="_bud1">#REF!</definedName>
    <definedName name="_bud2" localSheetId="1">#REF!</definedName>
    <definedName name="_bud2">#REF!</definedName>
    <definedName name="_Feb1">'[1]Aged AR'!$A$2:$J$8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g1" localSheetId="1">#REF!</definedName>
    <definedName name="_pg1">#REF!</definedName>
    <definedName name="_pg2" localSheetId="1">#REF!</definedName>
    <definedName name="_pg2">#REF!</definedName>
    <definedName name="_Sort" localSheetId="1" hidden="1">#REF!</definedName>
    <definedName name="_Sort" hidden="1">#REF!</definedName>
    <definedName name="_SS2" localSheetId="1">#REF!</definedName>
    <definedName name="_SS2">#REF!</definedName>
    <definedName name="_sub1" localSheetId="1">#REF!</definedName>
    <definedName name="_sub1">#REF!</definedName>
    <definedName name="_sub2" localSheetId="1">#REF!</definedName>
    <definedName name="_sub2">#REF!</definedName>
    <definedName name="Account">'[2]Chart of Accts'!$A$5:$B$587</definedName>
    <definedName name="adf" localSheetId="1">#REF!</definedName>
    <definedName name="adf">#REF!</definedName>
    <definedName name="AGE_BALANCES" localSheetId="1">#REF!</definedName>
    <definedName name="AGE_BALANCES">#REF!</definedName>
    <definedName name="AGED_BALANCES" localSheetId="1">#REF!</definedName>
    <definedName name="AGED_BALANCES">#REF!</definedName>
    <definedName name="Amount">[3]Sheet1!$H$8:$H$9</definedName>
    <definedName name="AR" localSheetId="1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localSheetId="1" hidden="1">#REF!</definedName>
    <definedName name="AS2TickmarkLS" hidden="1">#REF!</definedName>
    <definedName name="AS2VersionLS" hidden="1">300</definedName>
    <definedName name="asdfah">#REF!</definedName>
    <definedName name="August" localSheetId="1">#REF!</definedName>
    <definedName name="August">#REF!</definedName>
    <definedName name="bank">#REF!</definedName>
    <definedName name="bd" localSheetId="1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 localSheetId="1">#REF!</definedName>
    <definedName name="BILLING_PROVIDER">#REF!</definedName>
    <definedName name="BORD" localSheetId="1">#REF!</definedName>
    <definedName name="BORD">#REF!</definedName>
    <definedName name="Bud" localSheetId="1">#REF!</definedName>
    <definedName name="Bud">#REF!</definedName>
    <definedName name="Budget20" localSheetId="1">#REF!</definedName>
    <definedName name="Budget20">#REF!</definedName>
    <definedName name="CONSOLIDATED_bAL" localSheetId="1">#REF!</definedName>
    <definedName name="CONSOLIDATED_bAL">#REF!</definedName>
    <definedName name="consolidated_balance_with_names_930" localSheetId="1">#REF!</definedName>
    <definedName name="consolidated_balance_with_names_930">#REF!</definedName>
    <definedName name="Cost_Cntr" localSheetId="1">#REF!</definedName>
    <definedName name="Cost_Cntr">#REF!</definedName>
    <definedName name="cst" localSheetId="1">#REF!</definedName>
    <definedName name="cst">#REF!</definedName>
    <definedName name="DATA">[4]Tot_Blrz!$C$8:$S$282</definedName>
    <definedName name="data_670" localSheetId="1">#REF!</definedName>
    <definedName name="data_670">#REF!</definedName>
    <definedName name="Data_Tab_1">#REF!</definedName>
    <definedName name="Data_Tab_3">#REF!</definedName>
    <definedName name="dba" localSheetId="1">#REF!</definedName>
    <definedName name="dba">#REF!</definedName>
    <definedName name="DBA_PRN" localSheetId="1">#REF!</definedName>
    <definedName name="DBA_PRN">#REF!</definedName>
    <definedName name="December">#REF!</definedName>
    <definedName name="detail_inactive" localSheetId="1">#REF!</definedName>
    <definedName name="detail_inactive">#REF!</definedName>
    <definedName name="Disb" localSheetId="1">#REF!</definedName>
    <definedName name="Disb">#REF!</definedName>
    <definedName name="dpt" localSheetId="1">#REF!</definedName>
    <definedName name="dpt">#REF!</definedName>
    <definedName name="dta" localSheetId="1">#REF!</definedName>
    <definedName name="dta">#REF!</definedName>
    <definedName name="Dual_Format" localSheetId="1">#REF!</definedName>
    <definedName name="Dual_Format">#REF!</definedName>
    <definedName name="dud" localSheetId="1">#REF!</definedName>
    <definedName name="dud">#REF!</definedName>
    <definedName name="EXEMPT" localSheetId="1">#REF!</definedName>
    <definedName name="EXEMPT">#REF!</definedName>
    <definedName name="ext" localSheetId="1">#REF!</definedName>
    <definedName name="ext">#REF!</definedName>
    <definedName name="feap">'[1]Aged AR'!$A$2:$J$8</definedName>
    <definedName name="Feb">'[5]Aged AR'!$A$2:$J$8</definedName>
    <definedName name="fin" localSheetId="1">#REF!</definedName>
    <definedName name="fin">#REF!</definedName>
    <definedName name="FIN_ADJ" localSheetId="1">#REF!</definedName>
    <definedName name="FIN_ADJ">#REF!</definedName>
    <definedName name="frd" localSheetId="1">#REF!</definedName>
    <definedName name="frd">#REF!</definedName>
    <definedName name="frg" localSheetId="1">#REF!</definedName>
    <definedName name="frg">#REF!</definedName>
    <definedName name="FRINGEEX" localSheetId="1">#REF!</definedName>
    <definedName name="FRINGEEX">#REF!</definedName>
    <definedName name="FRINGENO" localSheetId="1">#REF!</definedName>
    <definedName name="FRINGENO">#REF!</definedName>
    <definedName name="FRSC_Format" localSheetId="1">#REF!</definedName>
    <definedName name="FRSC_Format">#REF!</definedName>
    <definedName name="GeneralStaff">#REF!</definedName>
    <definedName name="GMargin_Format" localSheetId="1">#REF!</definedName>
    <definedName name="GMargin_Format">#REF!</definedName>
    <definedName name="gtgh">'[6]Aged AR'!$A$2:$J$8</definedName>
    <definedName name="gusa" localSheetId="1">#REF!</definedName>
    <definedName name="gusa">#REF!</definedName>
    <definedName name="Gusa_Depts" localSheetId="1">#REF!</definedName>
    <definedName name="Gusa_Depts">#REF!</definedName>
    <definedName name="Holidays">#REF!</definedName>
    <definedName name="june">'[7]Aged AR'!$A$2:$J$8</definedName>
    <definedName name="kas">#REF!</definedName>
    <definedName name="kou">'[6]Aged AR'!$A$2:$J$8</definedName>
    <definedName name="LI" hidden="1">#REF!</definedName>
    <definedName name="lkajdf">'[6]Aged AR'!$A$2:$J$8</definedName>
    <definedName name="lku" localSheetId="1">#REF!</definedName>
    <definedName name="lku">#REF!</definedName>
    <definedName name="Lookup_Data" localSheetId="1">#REF!</definedName>
    <definedName name="Lookup_Data">#REF!</definedName>
    <definedName name="Management">#REF!</definedName>
    <definedName name="netting" localSheetId="1">#REF!</definedName>
    <definedName name="netting">#REF!</definedName>
    <definedName name="new" localSheetId="1" hidden="1">#REF!</definedName>
    <definedName name="new" hidden="1">#REF!</definedName>
    <definedName name="non" localSheetId="1">#REF!</definedName>
    <definedName name="non">#REF!</definedName>
    <definedName name="NONEX" localSheetId="1">#REF!</definedName>
    <definedName name="NONEX">#REF!</definedName>
    <definedName name="number" localSheetId="1">#REF!</definedName>
    <definedName name="number">#REF!</definedName>
    <definedName name="nw" localSheetId="1" hidden="1">#REF!</definedName>
    <definedName name="nw" hidden="1">#REF!</definedName>
    <definedName name="occ" localSheetId="1">#REF!</definedName>
    <definedName name="occ">#REF!</definedName>
    <definedName name="old" localSheetId="1">#REF!</definedName>
    <definedName name="old">#REF!</definedName>
    <definedName name="Old_Accounts" localSheetId="1">#REF!</definedName>
    <definedName name="Old_Accounts">#REF!</definedName>
    <definedName name="Old_Cost_Centers" localSheetId="1">#REF!</definedName>
    <definedName name="Old_Cost_Centers">#REF!</definedName>
    <definedName name="OPTION">'[8]Assumptions HC pre 2012'!$W$92</definedName>
    <definedName name="PAGE1" localSheetId="1">#REF!</definedName>
    <definedName name="PAGE1">#REF!</definedName>
    <definedName name="PAGE2" localSheetId="1">#REF!</definedName>
    <definedName name="PAGE2">#REF!</definedName>
    <definedName name="PeriodsTableBraun">[9]PeriodsTableBraun!$C$4:$D$66</definedName>
    <definedName name="PeriodsTableDuracell">[10]PeriodsTableD!$C$4:$D$66</definedName>
    <definedName name="PeriodsTableOCM">[11]PeriodsTableOCM!$C$4:$D$66</definedName>
    <definedName name="PeriodsTableOCP">[12]PeriodsTableOCP!$C$4:$D$66</definedName>
    <definedName name="Planview">'[13]Payment Pay PlanView_'!$A$1:$P$6</definedName>
    <definedName name="_xlnm.Print_Area" localSheetId="1">'2019 Cash Monthly'!$A$1:$G$32</definedName>
    <definedName name="_xlnm.Print_Area" localSheetId="0">'M03'!$A$1:$F$57</definedName>
    <definedName name="_xlnm.Print_Area">#REF!</definedName>
    <definedName name="Print_Area_MI" localSheetId="1">#REF!</definedName>
    <definedName name="Print_Area_MI">#REF!</definedName>
    <definedName name="_xlnm.Print_Titles" localSheetId="1">'2019 Cash Monthly'!$1:$5</definedName>
    <definedName name="qFRNBalance" localSheetId="1">#REF!</definedName>
    <definedName name="qFRNBalance">#REF!</definedName>
    <definedName name="qFRNBalanceDelta" localSheetId="1">#REF!</definedName>
    <definedName name="qFRNBalanceDelta">#REF!</definedName>
    <definedName name="qIssuedCommitAdjs" localSheetId="1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 localSheetId="1">#REF!</definedName>
    <definedName name="Query1">#REF!</definedName>
    <definedName name="Report_670" localSheetId="1">#REF!</definedName>
    <definedName name="Report_670">#REF!</definedName>
    <definedName name="Results" localSheetId="1">#REF!</definedName>
    <definedName name="Results">#REF!</definedName>
    <definedName name="rpt" localSheetId="1">#REF!</definedName>
    <definedName name="rpt">#REF!</definedName>
    <definedName name="S_Adjust_GT" localSheetId="1">'[14]p.1 Lead'!#REF!</definedName>
    <definedName name="S_Adjust_GT">'[14]p.1 Lead'!#REF!</definedName>
    <definedName name="S_AJE_Tot_GT" localSheetId="1">'[14]p.1 Lead'!#REF!</definedName>
    <definedName name="S_AJE_Tot_GT">'[14]p.1 Lead'!#REF!</definedName>
    <definedName name="S_CY_Beg_GT" localSheetId="1">'[14]p.1 Lead'!#REF!</definedName>
    <definedName name="S_CY_Beg_GT">'[14]p.1 Lead'!#REF!</definedName>
    <definedName name="S_CY_End_GT" localSheetId="1">'[14]p.1 Lead'!#REF!</definedName>
    <definedName name="S_CY_End_GT">'[14]p.1 Lead'!#REF!</definedName>
    <definedName name="S_PY_End_GT" localSheetId="1">'[14]p.1 Lead'!#REF!</definedName>
    <definedName name="S_PY_End_GT">'[14]p.1 Lead'!#REF!</definedName>
    <definedName name="S_RJE_Tot_GT" localSheetId="1">'[14]p.1 Lead'!#REF!</definedName>
    <definedName name="S_RJE_Tot_GT">'[14]p.1 Lead'!#REF!</definedName>
    <definedName name="SAP_Depts" localSheetId="1">#REF!</definedName>
    <definedName name="SAP_Depts">#REF!</definedName>
    <definedName name="selling" localSheetId="1">#REF!</definedName>
    <definedName name="selling">#REF!</definedName>
    <definedName name="September">#REF!</definedName>
    <definedName name="slg" localSheetId="1">#REF!</definedName>
    <definedName name="slg">#REF!</definedName>
    <definedName name="SM_BALANCES" localSheetId="1">#REF!</definedName>
    <definedName name="SM_BALANCES">#REF!</definedName>
    <definedName name="Spec" localSheetId="1">#REF!</definedName>
    <definedName name="Spec">#REF!</definedName>
    <definedName name="spec1" localSheetId="1">#REF!</definedName>
    <definedName name="spec1">#REF!</definedName>
    <definedName name="Spec2">#REF!</definedName>
    <definedName name="SS" localSheetId="1">#REF!</definedName>
    <definedName name="SS">#REF!</definedName>
    <definedName name="StartingPoint2">[15]Departmental!$D$9</definedName>
    <definedName name="Summary_Sal" localSheetId="1">#REF!</definedName>
    <definedName name="Summary_Sal">#REF!</definedName>
    <definedName name="tbl_ReconciledPilotDates">#REF!</definedName>
    <definedName name="Timing_Sal" localSheetId="1">#REF!</definedName>
    <definedName name="Timing_Sal">#REF!</definedName>
    <definedName name="Total_Cash_Receipts_from_operations">'[16]TR 224'!$B$31</definedName>
    <definedName name="XX" localSheetId="1">#REF!</definedName>
    <definedName name="XX">#REF!</definedName>
    <definedName name="XXX" localSheetId="1">#REF!</definedName>
    <definedName name="XXX">#REF!</definedName>
    <definedName name="zane">'[17]Aged AR'!$A$2:$J$8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2" l="1"/>
  <c r="G102" i="2"/>
  <c r="G101" i="2"/>
  <c r="G95" i="2"/>
  <c r="G94" i="2"/>
  <c r="G87" i="2"/>
  <c r="G86" i="2"/>
  <c r="G85" i="2"/>
  <c r="G84" i="2"/>
  <c r="G79" i="2"/>
  <c r="G78" i="2"/>
  <c r="G77" i="2"/>
  <c r="G76" i="2"/>
  <c r="G75" i="2"/>
  <c r="G71" i="2"/>
  <c r="G63" i="2"/>
  <c r="G62" i="2"/>
  <c r="G61" i="2"/>
  <c r="G55" i="2"/>
  <c r="G54" i="2"/>
  <c r="G51" i="2"/>
  <c r="G53" i="2"/>
  <c r="G52" i="2"/>
  <c r="G47" i="2"/>
  <c r="G46" i="2"/>
  <c r="G45" i="2"/>
  <c r="G39" i="2"/>
  <c r="G38" i="2"/>
  <c r="G37" i="2"/>
  <c r="G31" i="2"/>
  <c r="G30" i="2"/>
  <c r="G29" i="2"/>
  <c r="G23" i="2"/>
  <c r="G22" i="2"/>
  <c r="G21" i="2"/>
  <c r="G15" i="2"/>
  <c r="G14" i="2"/>
  <c r="G13" i="2"/>
  <c r="F7" i="2"/>
  <c r="E7" i="2"/>
  <c r="E16" i="2" s="1"/>
  <c r="D7" i="2"/>
  <c r="D16" i="2" s="1"/>
  <c r="D24" i="2" s="1"/>
  <c r="D32" i="2" s="1"/>
  <c r="D40" i="2" s="1"/>
  <c r="D48" i="2" s="1"/>
  <c r="D56" i="2" s="1"/>
  <c r="D64" i="2" s="1"/>
  <c r="D72" i="2" s="1"/>
  <c r="D80" i="2" s="1"/>
  <c r="D88" i="2" s="1"/>
  <c r="D96" i="2" s="1"/>
  <c r="D104" i="2" s="1"/>
  <c r="C7" i="2"/>
  <c r="G43" i="2" l="1"/>
  <c r="G59" i="2"/>
  <c r="G67" i="2"/>
  <c r="G68" i="2"/>
  <c r="G60" i="2"/>
  <c r="F16" i="2"/>
  <c r="F24" i="2" s="1"/>
  <c r="F32" i="2" s="1"/>
  <c r="F40" i="2" s="1"/>
  <c r="F48" i="2" s="1"/>
  <c r="F56" i="2" s="1"/>
  <c r="F64" i="2" s="1"/>
  <c r="F72" i="2" s="1"/>
  <c r="F80" i="2" s="1"/>
  <c r="F88" i="2" s="1"/>
  <c r="F96" i="2" s="1"/>
  <c r="F104" i="2" s="1"/>
  <c r="G20" i="2"/>
  <c r="G35" i="2"/>
  <c r="G92" i="2"/>
  <c r="G28" i="2"/>
  <c r="G36" i="2"/>
  <c r="E24" i="2"/>
  <c r="E32" i="2" s="1"/>
  <c r="E40" i="2" s="1"/>
  <c r="E48" i="2" s="1"/>
  <c r="E56" i="2" s="1"/>
  <c r="E64" i="2" s="1"/>
  <c r="E72" i="2" s="1"/>
  <c r="E80" i="2" s="1"/>
  <c r="E88" i="2" s="1"/>
  <c r="E96" i="2" s="1"/>
  <c r="G91" i="2"/>
  <c r="G70" i="2"/>
  <c r="G93" i="2"/>
  <c r="G27" i="2"/>
  <c r="G19" i="2"/>
  <c r="G69" i="2"/>
  <c r="G99" i="2"/>
  <c r="G100" i="2"/>
  <c r="G11" i="2" l="1"/>
  <c r="G83" i="2"/>
  <c r="E104" i="2"/>
  <c r="G44" i="2"/>
  <c r="G12" i="2"/>
  <c r="C16" i="2"/>
  <c r="C24" i="2" s="1"/>
  <c r="C32" i="2" s="1"/>
  <c r="C40" i="2" s="1"/>
  <c r="C48" i="2" s="1"/>
  <c r="C56" i="2" s="1"/>
  <c r="C64" i="2" s="1"/>
  <c r="C72" i="2" s="1"/>
  <c r="C80" i="2" s="1"/>
  <c r="C88" i="2" s="1"/>
  <c r="C96" i="2" s="1"/>
  <c r="C104" i="2" s="1"/>
  <c r="G16" i="2" l="1"/>
  <c r="G24" i="2" l="1"/>
  <c r="G32" i="2" l="1"/>
  <c r="G40" i="2" l="1"/>
  <c r="G48" i="2" l="1"/>
  <c r="G56" i="2" l="1"/>
  <c r="G64" i="2" l="1"/>
  <c r="G72" i="2" l="1"/>
  <c r="G80" i="2" l="1"/>
  <c r="G88" i="2" l="1"/>
  <c r="G96" i="2" l="1"/>
  <c r="G104" i="2" l="1"/>
</calcChain>
</file>

<file path=xl/sharedStrings.xml><?xml version="1.0" encoding="utf-8"?>
<sst xmlns="http://schemas.openxmlformats.org/spreadsheetml/2006/main" count="202" uniqueCount="49">
  <si>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</si>
  <si>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</si>
  <si>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</si>
  <si>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</si>
  <si>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</si>
  <si>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</si>
  <si>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Total</t>
  </si>
  <si>
    <t>Cash at 12/31/19</t>
  </si>
  <si>
    <t>First Q 2020 Activity: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</si>
  <si>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</si>
  <si>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</si>
  <si>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</si>
  <si>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</si>
  <si>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</si>
  <si>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</si>
  <si>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3/31/20</t>
  </si>
  <si>
    <t>Second Q 2020 Activity:</t>
  </si>
  <si>
    <t>Cash at 6/30/20</t>
  </si>
  <si>
    <t>Third Q 2020 Activity:</t>
  </si>
  <si>
    <t>Cash at 9/30/20</t>
  </si>
  <si>
    <t>Fourth Q 2020 Activity:</t>
  </si>
  <si>
    <t>Cash at 12/31/20</t>
  </si>
  <si>
    <t>Year to Date 2020 Activity:</t>
  </si>
  <si>
    <t>Cash YTD</t>
  </si>
  <si>
    <t>SLC</t>
  </si>
  <si>
    <t>HC</t>
  </si>
  <si>
    <t>LI</t>
  </si>
  <si>
    <t>RHC</t>
  </si>
  <si>
    <t>Beginning Cash Balance</t>
  </si>
  <si>
    <t>Line on 224</t>
  </si>
  <si>
    <t>Check</t>
  </si>
  <si>
    <t>January</t>
  </si>
  <si>
    <t xml:space="preserve">Total Cash Receipts from operations </t>
  </si>
  <si>
    <t xml:space="preserve">Total Cash Outlays from operations </t>
  </si>
  <si>
    <t>Admin Transfer to USAC</t>
  </si>
  <si>
    <t>Refund to Contributor (CBR)</t>
  </si>
  <si>
    <t>Net Cash Received from Investments</t>
  </si>
  <si>
    <t>ENDING BALANCE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</si>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</sst>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10"/>
      <name val="Calibri"/>
      <family val="2"/>
      <scheme val="minor"/>
    </font>
    <font>
      <b/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4" applyFont="1"/>
    <xf numFmtId="0" fontId="2" fillId="0" borderId="0" xfId="4" applyFont="1" applyFill="1" applyAlignment="1">
      <alignment horizontal="center"/>
    </xf>
    <xf numFmtId="164" fontId="2" fillId="0" borderId="0" xfId="4" applyNumberFormat="1" applyFont="1" applyFill="1" applyAlignment="1">
      <alignment horizontal="center"/>
    </xf>
    <xf numFmtId="0" fontId="4" fillId="0" borderId="0" xfId="4" applyFont="1"/>
    <xf numFmtId="39" fontId="4" fillId="0" borderId="1" xfId="5" applyFont="1" applyBorder="1" applyAlignment="1">
      <alignment horizontal="center"/>
    </xf>
    <xf numFmtId="164" fontId="4" fillId="0" borderId="0" xfId="1" applyNumberFormat="1" applyFont="1"/>
    <xf numFmtId="0" fontId="5" fillId="0" borderId="0" xfId="4" applyFont="1"/>
    <xf numFmtId="5" fontId="5" fillId="0" borderId="2" xfId="2" applyNumberFormat="1" applyFont="1" applyBorder="1"/>
    <xf numFmtId="0" fontId="5" fillId="0" borderId="1" xfId="4" applyFont="1" applyBorder="1"/>
    <xf numFmtId="5" fontId="4" fillId="0" borderId="0" xfId="2" applyNumberFormat="1" applyFont="1" applyFill="1" applyAlignment="1">
      <alignment horizontal="right"/>
    </xf>
    <xf numFmtId="164" fontId="3" fillId="0" borderId="0" xfId="1" applyNumberFormat="1" applyFont="1"/>
    <xf numFmtId="37" fontId="4" fillId="0" borderId="0" xfId="2" applyNumberFormat="1" applyFont="1" applyFill="1" applyAlignment="1">
      <alignment horizontal="right"/>
    </xf>
    <xf numFmtId="37" fontId="4" fillId="0" borderId="0" xfId="1" applyNumberFormat="1" applyFont="1" applyFill="1" applyAlignment="1">
      <alignment horizontal="right"/>
    </xf>
    <xf numFmtId="39" fontId="3" fillId="0" borderId="0" xfId="1" applyNumberFormat="1" applyFont="1"/>
    <xf numFmtId="5" fontId="5" fillId="0" borderId="3" xfId="1" applyNumberFormat="1" applyFont="1" applyFill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5" fillId="0" borderId="0" xfId="2" applyNumberFormat="1" applyFont="1" applyBorder="1"/>
    <xf numFmtId="43" fontId="3" fillId="0" borderId="0" xfId="1" applyNumberFormat="1" applyFont="1"/>
    <xf numFmtId="0" fontId="1" fillId="0" borderId="0" xfId="4"/>
    <xf numFmtId="43" fontId="3" fillId="0" borderId="0" xfId="4" applyNumberFormat="1" applyFont="1"/>
    <xf numFmtId="164" fontId="4" fillId="0" borderId="0" xfId="1" applyNumberFormat="1" applyFont="1" applyBorder="1" applyAlignment="1">
      <alignment horizontal="right"/>
    </xf>
    <xf numFmtId="5" fontId="5" fillId="0" borderId="0" xfId="1" applyNumberFormat="1" applyFont="1" applyFill="1" applyBorder="1" applyAlignment="1">
      <alignment horizontal="right"/>
    </xf>
    <xf numFmtId="0" fontId="5" fillId="0" borderId="0" xfId="4" applyFont="1" applyBorder="1"/>
    <xf numFmtId="43" fontId="4" fillId="0" borderId="0" xfId="1" applyFont="1"/>
    <xf numFmtId="44" fontId="4" fillId="0" borderId="0" xfId="2" applyFont="1"/>
    <xf numFmtId="44" fontId="3" fillId="0" borderId="0" xfId="2" applyFont="1"/>
    <xf numFmtId="9" fontId="4" fillId="0" borderId="0" xfId="3" applyFont="1"/>
    <xf numFmtId="0" fontId="6" fillId="0" borderId="0" xfId="4" applyFont="1" applyFill="1" applyAlignment="1">
      <alignment horizontal="center"/>
    </xf>
    <xf numFmtId="164" fontId="7" fillId="0" borderId="0" xfId="1" applyNumberFormat="1" applyFont="1" applyAlignment="1">
      <alignment horizontal="center"/>
    </xf>
    <xf numFmtId="0" fontId="7" fillId="0" borderId="0" xfId="4" applyFont="1"/>
    <xf numFmtId="0" fontId="7" fillId="0" borderId="0" xfId="4" applyFont="1" applyFill="1"/>
    <xf numFmtId="0" fontId="7" fillId="0" borderId="0" xfId="4" applyFont="1" applyAlignment="1">
      <alignment horizontal="center"/>
    </xf>
    <xf numFmtId="0" fontId="8" fillId="0" borderId="0" xfId="4" applyFont="1" applyFill="1" applyAlignment="1">
      <alignment horizontal="center" wrapText="1"/>
    </xf>
    <xf numFmtId="39" fontId="8" fillId="0" borderId="1" xfId="5" applyFont="1" applyBorder="1" applyAlignment="1">
      <alignment horizontal="center"/>
    </xf>
    <xf numFmtId="39" fontId="8" fillId="0" borderId="1" xfId="5" applyFont="1" applyBorder="1" applyAlignment="1">
      <alignment horizontal="center" wrapText="1"/>
    </xf>
    <xf numFmtId="39" fontId="8" fillId="0" borderId="0" xfId="5" applyFont="1" applyBorder="1" applyAlignment="1">
      <alignment horizontal="center" wrapText="1"/>
    </xf>
    <xf numFmtId="164" fontId="8" fillId="0" borderId="0" xfId="1" applyNumberFormat="1" applyFont="1" applyAlignment="1">
      <alignment horizontal="center" wrapText="1"/>
    </xf>
    <xf numFmtId="0" fontId="8" fillId="0" borderId="0" xfId="4" applyFont="1" applyAlignment="1">
      <alignment horizontal="center" wrapText="1"/>
    </xf>
    <xf numFmtId="0" fontId="8" fillId="0" borderId="0" xfId="4" applyFont="1" applyFill="1"/>
    <xf numFmtId="39" fontId="9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4" applyFont="1"/>
    <xf numFmtId="0" fontId="10" fillId="0" borderId="0" xfId="4" applyFont="1" applyFill="1"/>
    <xf numFmtId="39" fontId="10" fillId="0" borderId="2" xfId="5" applyNumberFormat="1" applyFont="1" applyBorder="1"/>
    <xf numFmtId="39" fontId="10" fillId="0" borderId="2" xfId="1" applyNumberFormat="1" applyFont="1" applyBorder="1"/>
    <xf numFmtId="39" fontId="10" fillId="0" borderId="0" xfId="1" applyNumberFormat="1" applyFont="1" applyBorder="1"/>
    <xf numFmtId="39" fontId="10" fillId="0" borderId="0" xfId="1" applyNumberFormat="1" applyFont="1" applyAlignment="1">
      <alignment horizontal="center"/>
    </xf>
    <xf numFmtId="39" fontId="8" fillId="0" borderId="0" xfId="5" applyNumberFormat="1" applyFont="1" applyBorder="1"/>
    <xf numFmtId="39" fontId="8" fillId="0" borderId="0" xfId="1" applyNumberFormat="1" applyFont="1" applyBorder="1"/>
    <xf numFmtId="39" fontId="8" fillId="0" borderId="0" xfId="1" applyNumberFormat="1" applyFont="1" applyAlignment="1">
      <alignment horizontal="center"/>
    </xf>
    <xf numFmtId="39" fontId="11" fillId="0" borderId="0" xfId="5" applyNumberFormat="1" applyFont="1" applyFill="1"/>
    <xf numFmtId="0" fontId="12" fillId="0" borderId="0" xfId="4" applyFont="1" applyFill="1"/>
    <xf numFmtId="39" fontId="8" fillId="0" borderId="0" xfId="5" applyNumberFormat="1" applyFont="1" applyFill="1" applyBorder="1"/>
    <xf numFmtId="39" fontId="8" fillId="0" borderId="0" xfId="5" applyNumberFormat="1" applyFont="1" applyFill="1"/>
    <xf numFmtId="39" fontId="8" fillId="0" borderId="0" xfId="4" applyNumberFormat="1" applyFont="1" applyFill="1"/>
    <xf numFmtId="0" fontId="10" fillId="0" borderId="0" xfId="4" applyFont="1" applyFill="1" applyAlignment="1">
      <alignment horizontal="center"/>
    </xf>
    <xf numFmtId="39" fontId="10" fillId="0" borderId="4" xfId="4" applyNumberFormat="1" applyFont="1" applyBorder="1"/>
    <xf numFmtId="39" fontId="10" fillId="0" borderId="0" xfId="4" applyNumberFormat="1" applyFont="1" applyBorder="1"/>
    <xf numFmtId="43" fontId="10" fillId="0" borderId="0" xfId="4" applyNumberFormat="1" applyFont="1"/>
    <xf numFmtId="0" fontId="10" fillId="0" borderId="0" xfId="4" applyFont="1"/>
    <xf numFmtId="39" fontId="8" fillId="0" borderId="0" xfId="5" applyNumberFormat="1" applyFont="1"/>
    <xf numFmtId="2" fontId="10" fillId="0" borderId="0" xfId="4" applyNumberFormat="1" applyFont="1"/>
    <xf numFmtId="0" fontId="8" fillId="0" borderId="0" xfId="4" applyFont="1" applyFill="1" applyAlignment="1">
      <alignment horizontal="center"/>
    </xf>
    <xf numFmtId="39" fontId="8" fillId="0" borderId="0" xfId="4" applyNumberFormat="1" applyFont="1" applyBorder="1"/>
    <xf numFmtId="39" fontId="8" fillId="0" borderId="0" xfId="5" applyFont="1"/>
    <xf numFmtId="39" fontId="8" fillId="0" borderId="0" xfId="1" applyNumberFormat="1" applyFont="1" applyBorder="1" applyAlignment="1">
      <alignment horizontal="center"/>
    </xf>
    <xf numFmtId="0" fontId="8" fillId="0" borderId="0" xfId="4" applyFont="1" applyBorder="1"/>
    <xf numFmtId="43" fontId="8" fillId="0" borderId="0" xfId="4" applyNumberFormat="1" applyFont="1"/>
    <xf numFmtId="43" fontId="8" fillId="0" borderId="0" xfId="1" applyFont="1"/>
    <xf numFmtId="39" fontId="8" fillId="0" borderId="0" xfId="1" applyNumberFormat="1" applyFont="1"/>
    <xf numFmtId="39" fontId="8" fillId="0" borderId="0" xfId="4" applyNumberFormat="1" applyFont="1"/>
    <xf numFmtId="0" fontId="2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</cellXfs>
  <cellStyles count="6">
    <cellStyle name="Comma" xfId="1" builtinId="3"/>
    <cellStyle name="Comma_Copy of ACCRUAL TEMPLATE" xfId="5"/>
    <cellStyle name="Currency" xfId="2" builtinId="4"/>
    <cellStyle name="Normal" xfId="0" builtinId="0"/>
    <cellStyle name="Normal 1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um\dmcl\00015d8a\wd-3r5z5f1\8002449a\AP%20SCHEDULES\Documents%20and%20Settings\cchua\Local%20Settings\Temporary%20Internet%20Files\OLK13\AP%20DEC'03\AP%20NOV%20'03\AP%20OCT'03\AP%20AUG'03\June%20Final%20Binder\Documents%20and%20Settings\jgrace005\My%20Docu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Duracell%20130%20Import-Export%20Templ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Manual%20130%20Import-Export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OC%20Power%20130%20Import-Export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Budgetary%20Accounting\2016%20BUDGETARY%20ENTRIES\5%20-%20Feb%20Budgetary%20Entries\Returned%20Funds%20Support\Reconciliation%20&amp;%20Entry\January%202016%20Returned%20Funds%20Reconcili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.1%20USAC%20Property%20Combined%20Leadsheet%20at%2012%2031%200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POE's\2001\Database\Download\Actuals\AugActualsDB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ccounting%20-%20USF\Month%20End%20Close\FY%20-%202018%20EOM%20CLOSING%20FILES\05-31-18%20EOM%20CLOSING%20FILES\Cash\Weekly%20Cash%20Binders\Cash%20Binder%2005.31.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%20SCHEDULES\Documents%20and%20Settings\cchua\Local%20Settings\Temporary%20Internet%20Files\OLK13\AP%20DEC'03\AP%20NOV%20'03\AP%20OCT'03\AP%20AUG'03\June%20Final%20Binder\DOCUME~1\JGRACE~1\LOCALS~1\Temp\January%20AR%20Binder,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of%20Acct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bursements\Data\Disb%20P%20&amp;%20P\QC\QC%20Sign-Off%20SLD-RH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mittaln\Desktop\December%20Close%20P&amp;L%20(Hyper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nts%20and%20Settings\jgrace005\My%20Documents\Accounts%20Receivable\January\January%20AR%20Binder,%20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TSRV\Profiles\ebime\Temporary%20Internet%20Files\OLK3\June%20Final%20Binder\DOCUME~1\JGRACE~1\LOCALS~1\Temp\January%20AR%20Binder,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UNE%20FINAL%20BINDER\Documents%20and%20Settings\jgrace005\My%20Documents\Accounts%20Receivable\January\January%20AR%20Binder,%20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Private\Finance%20-%20RAP%20Group\10-year%20plan\10%20Year%20Plan%20June%202013%20Submission\Submitted%20to%20the%20FCC\June%202013%20Ten%20Year%20Plan%205.29.13\MASTER%2010%20Year%20June%202013%20Submissi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O04-F\VOL2\Documents%20and%20Settings\sohh\CONA%20Fin%20Plan%20II\EITF%2025%20Project\Archive%20files\Braun%20130%20Import-Ex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  <sheetName val="Aged"/>
      <sheetName val="SLA Tool"/>
      <sheetName val="Drop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D"/>
      <sheetName val="Checklist"/>
      <sheetName val="130 USTOT"/>
      <sheetName val="130 CANADA"/>
      <sheetName val="130 NAMERHQ"/>
      <sheetName val="Thermoscan For Joe Dooley"/>
      <sheetName val="sourceThermoscan"/>
      <sheetName val="Sheet1"/>
      <sheetName val="sourceThermoscan ($)"/>
      <sheetName val="Main Messages"/>
      <sheetName val="Main Messages Continued"/>
      <sheetName val="Summary of Results"/>
      <sheetName val="FRS"/>
      <sheetName val="Shavers Units "/>
      <sheetName val="Shavers FRS$"/>
      <sheetName val="PFO Bridge"/>
      <sheetName val="Volume Mix_QTD"/>
      <sheetName val="Volume Mix_YTD"/>
      <sheetName val="Braun_FRSC_YTD"/>
      <sheetName val="Braun_FRS_YTD"/>
      <sheetName val="Promotional Spending YTD"/>
      <sheetName val="Media Spending"/>
      <sheetName val="Composite P&amp;L Q2 and TY"/>
      <sheetName val="Composite P&amp;L"/>
      <sheetName val="Risks &amp; Opp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M"/>
      <sheetName val="Checklist"/>
      <sheetName val="130 GCONA"/>
      <sheetName val="130 1CANADA"/>
      <sheetName val="130 1OUSPROF"/>
      <sheetName val="130 1OCANADA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OCP"/>
      <sheetName val="Checklist"/>
      <sheetName val="130 GCONA"/>
      <sheetName val="130 1CANADA"/>
      <sheetName val="130 1OUSPROF"/>
      <sheetName val="130 1OCANADA"/>
      <sheetName val="130 NAMERHQ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ies_CM"/>
      <sheetName val="Cancellation Bears Entries"/>
      <sheetName val="Reverse Entry"/>
      <sheetName val="By_Check_Lockbox"/>
      <sheetName val="December Open&amp;Pending "/>
      <sheetName val="Novemebr Open&amp;Pending  "/>
      <sheetName val="Cancellation Entry"/>
      <sheetName val="December15 Bank to 224"/>
      <sheetName val="Sheet1"/>
      <sheetName val="Canceled_BEAR_Payment_Returned_"/>
      <sheetName val="Finops"/>
      <sheetName val="Datainsight"/>
      <sheetName val="DI W Bears"/>
      <sheetName val="COMAD - Payment Plan Rec"/>
      <sheetName val="Payment Pay PlanView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Source: Datainsight (View Commitment Dates by FRN)</v>
          </cell>
        </row>
        <row r="2">
          <cell r="A2" t="str">
            <v>FRN</v>
          </cell>
          <cell r="B2" t="str">
            <v>BEN</v>
          </cell>
          <cell r="C2" t="str">
            <v>FUND_ REQ_ ID</v>
          </cell>
          <cell r="D2" t="str">
            <v>FUND_YEAR</v>
          </cell>
          <cell r="E2" t="str">
            <v>FCDL_Date</v>
          </cell>
          <cell r="F2" t="str">
            <v>Exemption_Category</v>
          </cell>
          <cell r="G2" t="str">
            <v>COMMITMENT_STATUS_CD</v>
          </cell>
          <cell r="H2" t="str">
            <v>SERVICE_ID</v>
          </cell>
          <cell r="I2" t="str">
            <v>COMMITMENT_DATE</v>
          </cell>
          <cell r="J2" t="str">
            <v>Prior Year/Current Year</v>
          </cell>
          <cell r="K2" t="str">
            <v>FIRST COMMITMENT DATE</v>
          </cell>
          <cell r="L2" t="str">
            <v>CYPY ACCOUNTING</v>
          </cell>
          <cell r="M2" t="str">
            <v>COMMITTED_AMT</v>
          </cell>
          <cell r="N2" t="str">
            <v>FRN_INV_ACT_PMT_AMT</v>
          </cell>
          <cell r="O2" t="str">
            <v>Prior Latest Deadline</v>
          </cell>
          <cell r="P2" t="str">
            <v>Current Latest Deadline</v>
          </cell>
        </row>
        <row r="3">
          <cell r="A3">
            <v>1469677</v>
          </cell>
          <cell r="B3">
            <v>127450</v>
          </cell>
          <cell r="C3">
            <v>531942</v>
          </cell>
          <cell r="D3">
            <v>2006</v>
          </cell>
          <cell r="E3">
            <v>39014</v>
          </cell>
          <cell r="F3" t="str">
            <v>exempt</v>
          </cell>
          <cell r="G3" t="str">
            <v>COMMITTED - FULL</v>
          </cell>
          <cell r="H3" t="str">
            <v>INTERNAL CONNECTIONS MNT</v>
          </cell>
          <cell r="I3">
            <v>39014</v>
          </cell>
          <cell r="J3" t="str">
            <v>PY</v>
          </cell>
          <cell r="K3">
            <v>39014</v>
          </cell>
          <cell r="L3" t="str">
            <v>PY</v>
          </cell>
          <cell r="M3">
            <v>0</v>
          </cell>
          <cell r="N3">
            <v>15190.23</v>
          </cell>
          <cell r="O3">
            <v>39384</v>
          </cell>
          <cell r="P3">
            <v>39384</v>
          </cell>
        </row>
        <row r="4">
          <cell r="A4">
            <v>1497163</v>
          </cell>
          <cell r="B4">
            <v>80077</v>
          </cell>
          <cell r="C4">
            <v>540359</v>
          </cell>
          <cell r="D4">
            <v>2006</v>
          </cell>
          <cell r="E4">
            <v>39070</v>
          </cell>
          <cell r="F4" t="str">
            <v>exempt</v>
          </cell>
          <cell r="G4" t="str">
            <v>COMMITTED - FULL</v>
          </cell>
          <cell r="H4" t="str">
            <v>INTERNAL CONNECTIONS</v>
          </cell>
          <cell r="I4">
            <v>39070</v>
          </cell>
          <cell r="J4" t="str">
            <v>PY</v>
          </cell>
          <cell r="K4">
            <v>39070</v>
          </cell>
          <cell r="L4" t="str">
            <v>PY</v>
          </cell>
          <cell r="M4">
            <v>35161</v>
          </cell>
          <cell r="N4">
            <v>33251.370000000003</v>
          </cell>
          <cell r="O4">
            <v>39475</v>
          </cell>
          <cell r="P4">
            <v>39475</v>
          </cell>
        </row>
        <row r="5">
          <cell r="A5">
            <v>1445099</v>
          </cell>
          <cell r="B5">
            <v>136412</v>
          </cell>
          <cell r="C5">
            <v>524764</v>
          </cell>
          <cell r="D5">
            <v>2006</v>
          </cell>
          <cell r="E5">
            <v>39028</v>
          </cell>
          <cell r="F5" t="str">
            <v>exempt</v>
          </cell>
          <cell r="G5" t="str">
            <v>COMMITTED - FULL</v>
          </cell>
          <cell r="H5" t="str">
            <v>INTERNAL CONNECTIONS</v>
          </cell>
          <cell r="I5">
            <v>39028</v>
          </cell>
          <cell r="J5" t="str">
            <v>PY</v>
          </cell>
          <cell r="K5">
            <v>39028</v>
          </cell>
          <cell r="L5" t="str">
            <v>PY</v>
          </cell>
          <cell r="M5">
            <v>127778.96</v>
          </cell>
          <cell r="N5">
            <v>5256.98</v>
          </cell>
          <cell r="O5">
            <v>40571</v>
          </cell>
          <cell r="P5">
            <v>40571</v>
          </cell>
        </row>
        <row r="6">
          <cell r="A6">
            <v>1470030</v>
          </cell>
          <cell r="B6">
            <v>127450</v>
          </cell>
          <cell r="C6">
            <v>531942</v>
          </cell>
          <cell r="D6">
            <v>2006</v>
          </cell>
          <cell r="E6">
            <v>39014</v>
          </cell>
          <cell r="F6" t="str">
            <v>exempt</v>
          </cell>
          <cell r="G6" t="str">
            <v>COMMITTED - FULL</v>
          </cell>
          <cell r="H6" t="str">
            <v>INTERNAL CONNECTIONS MNT</v>
          </cell>
          <cell r="I6">
            <v>39014</v>
          </cell>
          <cell r="J6" t="str">
            <v>PY</v>
          </cell>
          <cell r="K6">
            <v>39014</v>
          </cell>
          <cell r="L6" t="str">
            <v>PY</v>
          </cell>
          <cell r="M6">
            <v>0</v>
          </cell>
          <cell r="N6">
            <v>0</v>
          </cell>
          <cell r="O6">
            <v>39384</v>
          </cell>
          <cell r="P6">
            <v>39384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1 Lead"/>
      <sheetName val="Links"/>
      <sheetName val="p.2 Property Rollforward"/>
      <sheetName val="p.3 Additions Testing"/>
      <sheetName val="p.4 Disposals Testing"/>
      <sheetName val="p.5 Software Devel. Testing"/>
      <sheetName val="p.6 Depreciation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_Monthly"/>
      <sheetName val="Budget"/>
      <sheetName val="Departmental"/>
      <sheetName val="YTD Deltas"/>
      <sheetName val="July Deltas"/>
    </sheetNames>
    <sheetDataSet>
      <sheetData sheetId="0" refreshError="1"/>
      <sheetData sheetId="1" refreshError="1"/>
      <sheetData sheetId="2" refreshError="1">
        <row r="9">
          <cell r="D9" t="str">
            <v>AccountName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Notes"/>
      <sheetName val="Cash Reconciliation"/>
      <sheetName val="Investment Reconciliation"/>
      <sheetName val="224 Rec"/>
      <sheetName val="Budgetary - Proprietary Check"/>
      <sheetName val="TB"/>
      <sheetName val="Cash&amp;Inv - Combined"/>
      <sheetName val="TR 224 combined"/>
      <sheetName val="TR 224 1010"/>
      <sheetName val="Bank Rec 1010"/>
      <sheetName val="Cash&amp;Inv - 1010"/>
      <sheetName val="Bank Activity Sum 1010"/>
      <sheetName val="Bank Rec 1130"/>
      <sheetName val="Cash&amp;Inv - 1130"/>
      <sheetName val="Alloc Factor"/>
      <sheetName val="Cash Receipts - Collections"/>
      <sheetName val="Adjustments"/>
      <sheetName val="$954K Suspense Acc"/>
      <sheetName val="DCIA &amp; Pmt Plan Interest"/>
      <sheetName val="Amortization Schedules"/>
      <sheetName val="SGL Balances"/>
      <sheetName val="1613 Breakout"/>
      <sheetName val="Investment Rollforward"/>
      <sheetName val="Investment Portfolio"/>
      <sheetName val="Investment Purch &amp; Redemp"/>
      <sheetName val="BOA Inv. Act. Sum."/>
      <sheetName val="Disbursement Summary"/>
      <sheetName val="Bank Activity Sum"/>
      <sheetName val="Timing Difference"/>
      <sheetName val="USAC Invoices"/>
      <sheetName val="Netting Entry"/>
      <sheetName val="Investment Entries"/>
      <sheetName val="Transfer"/>
      <sheetName val="TR 224"/>
      <sheetName val="Funds Held Outside Treasury"/>
      <sheetName val="Funds Held in Treasury"/>
      <sheetName val="Receipts"/>
      <sheetName val="Outlays"/>
      <sheetName val="Accounting Entries"/>
      <sheetName val="USF"/>
      <sheetName val="Q1 Unapplied Write off"/>
      <sheetName val="Trial Balance -YTD"/>
      <sheetName val="Cash "/>
      <sheetName val="HC True-up"/>
      <sheetName val="HC Reclass"/>
      <sheetName val="Test Pmt Correction"/>
      <sheetName val="Transfers reclass"/>
      <sheetName val="COMAD Reclass"/>
      <sheetName val="$210 sweep reclass"/>
      <sheetName val="7) Cash Receipt - DCIA Payment"/>
      <sheetName val="Tie-Points"/>
      <sheetName val="Q2 Unapplied Write off "/>
      <sheetName val="Transfer Allocation"/>
      <sheetName val="References"/>
    </sheetNames>
    <sheetDataSet>
      <sheetData sheetId="0"/>
      <sheetData sheetId="1">
        <row r="4">
          <cell r="A4">
            <v>43251</v>
          </cell>
        </row>
      </sheetData>
      <sheetData sheetId="2"/>
      <sheetData sheetId="3"/>
      <sheetData sheetId="4"/>
      <sheetData sheetId="5"/>
      <sheetData sheetId="6">
        <row r="11">
          <cell r="D11" t="str">
            <v>Current Applied Payments - 1130</v>
          </cell>
        </row>
      </sheetData>
      <sheetData sheetId="7"/>
      <sheetData sheetId="8">
        <row r="6">
          <cell r="B6">
            <v>1750018720.9372518</v>
          </cell>
        </row>
      </sheetData>
      <sheetData sheetId="9"/>
      <sheetData sheetId="10">
        <row r="21">
          <cell r="E21">
            <v>-26377.336328000001</v>
          </cell>
        </row>
      </sheetData>
      <sheetData sheetId="11"/>
      <sheetData sheetId="12"/>
      <sheetData sheetId="13">
        <row r="8">
          <cell r="D8" t="str">
            <v>2018 - Q2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B6">
            <v>2544466101.7626696</v>
          </cell>
        </row>
        <row r="31">
          <cell r="B31">
            <v>-1324581506.7659807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of Acc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8">
          <cell r="H8" t="str">
            <v>SLD Disbursement</v>
          </cell>
        </row>
        <row r="9">
          <cell r="H9" t="str">
            <v>RHC Disbursement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ver Page"/>
      <sheetName val="Main Messages"/>
      <sheetName val="Summary of Results - Total"/>
      <sheetName val="Summary by Business"/>
      <sheetName val="Tot_Blrz"/>
      <sheetName val="Tot_Pcare"/>
      <sheetName val="Dura_Hyp"/>
      <sheetName val="Ob_Manual"/>
      <sheetName val="PP_Manual"/>
      <sheetName val="O_Power_Oc"/>
      <sheetName val="PP_Power"/>
      <sheetName val="format"/>
      <sheetName val="Braun_NA"/>
      <sheetName val="Total NA"/>
      <sheetName val="Blade-Razor"/>
      <sheetName val="Personal Care"/>
      <sheetName val="Duracell"/>
      <sheetName val="Braun"/>
      <sheetName val="Oral Care Total"/>
      <sheetName val="Oral Care Power"/>
      <sheetName val="Oral Care Manual"/>
      <sheetName val="FRSC MTD &amp; YTD LE"/>
      <sheetName val="Sales Promo vs LE"/>
      <sheetName val="Sales Promo by Bus vs LE"/>
      <sheetName val="Adv Spend MTD &amp; YTD vs LE"/>
      <sheetName val="Port Mix"/>
      <sheetName val="FRSC MTD &amp; YTD Nov RFC"/>
      <sheetName val="Sales Promo vs Nov RFC"/>
      <sheetName val="Sales Promo by Bus vs Nov RFC"/>
      <sheetName val="Adv Spend MTD &amp; YTD vs Nov RFC"/>
      <sheetName val="Promo Spend MTD &amp; YTD vs Bud"/>
      <sheetName val="Promo Spend MTD &amp; YTD vs BU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 t="str">
            <v>Gross Sales</v>
          </cell>
          <cell r="O8" t="str">
            <v xml:space="preserve"> 152,662,563.38  USD</v>
          </cell>
          <cell r="S8" t="str">
            <v>1788,146,518.15  USD</v>
          </cell>
        </row>
        <row r="9">
          <cell r="C9" t="str">
            <v>520002  Cash Discount-PPD</v>
          </cell>
        </row>
        <row r="10">
          <cell r="C10" t="str">
            <v>501001  Sales Rev Adj - PPD</v>
          </cell>
        </row>
        <row r="11">
          <cell r="C11" t="str">
            <v>520216  Net Sales Red - LTO</v>
          </cell>
        </row>
        <row r="12">
          <cell r="C12" t="str">
            <v>501000  Sales Rev Adjustment</v>
          </cell>
          <cell r="J12" t="str">
            <v xml:space="preserve">     510,000.00  USD</v>
          </cell>
          <cell r="O12" t="str">
            <v xml:space="preserve">     510,000.00  USD</v>
          </cell>
          <cell r="R12" t="str">
            <v xml:space="preserve">     510,000.00  USD</v>
          </cell>
          <cell r="S12" t="str">
            <v xml:space="preserve">     510,000.00  USD</v>
          </cell>
        </row>
        <row r="13">
          <cell r="C13" t="str">
            <v>505000  Sales Rev Reduction</v>
          </cell>
          <cell r="O13" t="str">
            <v xml:space="preserve">   5,671,143.75  USD</v>
          </cell>
          <cell r="S13" t="str">
            <v xml:space="preserve">   5,671,143.75  USD</v>
          </cell>
        </row>
        <row r="14">
          <cell r="C14" t="str">
            <v>506000  Freight Loss</v>
          </cell>
        </row>
        <row r="15">
          <cell r="C15" t="str">
            <v>520000  Cash Discount on Sal</v>
          </cell>
          <cell r="O15" t="str">
            <v xml:space="preserve">   2,658,281.94  USD</v>
          </cell>
          <cell r="S15" t="str">
            <v xml:space="preserve">  31,546,074.62  USD</v>
          </cell>
        </row>
        <row r="16">
          <cell r="C16" t="str">
            <v>520001  Customer Deductions</v>
          </cell>
          <cell r="O16" t="str">
            <v xml:space="preserve">     387,442.43  USD</v>
          </cell>
          <cell r="S16" t="str">
            <v xml:space="preserve">     950,875.47  USD</v>
          </cell>
        </row>
        <row r="17">
          <cell r="C17" t="str">
            <v>520004  Cust Ded &lt;Tolerance</v>
          </cell>
          <cell r="O17" t="str">
            <v xml:space="preserve">     752,811.79  USD</v>
          </cell>
          <cell r="S17" t="str">
            <v xml:space="preserve">   4,266,805.74  USD</v>
          </cell>
        </row>
        <row r="18">
          <cell r="C18" t="str">
            <v>520215  Net Sales Red - Trad</v>
          </cell>
          <cell r="O18" t="str">
            <v xml:space="preserve">     627,693.00  USD</v>
          </cell>
          <cell r="S18" t="str">
            <v xml:space="preserve">  10,039,471.47  USD</v>
          </cell>
        </row>
        <row r="19">
          <cell r="C19" t="str">
            <v>520400  Quantity Rebates</v>
          </cell>
        </row>
        <row r="20">
          <cell r="C20" t="str">
            <v>520406  Net Sales Red - MCF</v>
          </cell>
        </row>
        <row r="21">
          <cell r="C21" t="str">
            <v>525000  Uncon Allow Misc Acc</v>
          </cell>
        </row>
        <row r="22">
          <cell r="C22">
            <v>525001</v>
          </cell>
        </row>
        <row r="23">
          <cell r="C23" t="str">
            <v>525002  Uncon Allow  Spec Di</v>
          </cell>
        </row>
        <row r="24">
          <cell r="C24" t="str">
            <v>525003  Uncon Allow Bid Disc</v>
          </cell>
        </row>
        <row r="25">
          <cell r="C25" t="str">
            <v>525004  Uncon Allow End Usr</v>
          </cell>
        </row>
        <row r="26">
          <cell r="C26" t="str">
            <v>525005  Uncon Allow Bid Pr/d</v>
          </cell>
        </row>
        <row r="27">
          <cell r="C27" t="str">
            <v>525006  Uncon Allow - Clsout</v>
          </cell>
          <cell r="J27" t="str">
            <v xml:space="preserve">      73,002.72  USD</v>
          </cell>
          <cell r="O27" t="str">
            <v xml:space="preserve">      73,002.72  USD</v>
          </cell>
          <cell r="S27" t="str">
            <v xml:space="preserve">   2,125,139.26  USD</v>
          </cell>
        </row>
        <row r="28">
          <cell r="C28" t="str">
            <v>525007  Uncon Allow - CO-OP</v>
          </cell>
          <cell r="J28" t="str">
            <v xml:space="preserve">     626,648.58  CAD</v>
          </cell>
          <cell r="O28" t="str">
            <v xml:space="preserve">     487,438.57  USD</v>
          </cell>
          <cell r="R28" t="str">
            <v xml:space="preserve">   5,449,343.82  CAD</v>
          </cell>
          <cell r="S28" t="str">
            <v xml:space="preserve">   4,238,771.94  USD</v>
          </cell>
        </row>
        <row r="29">
          <cell r="C29" t="str">
            <v>525008  Uncon Allow - Dis Fr</v>
          </cell>
        </row>
        <row r="30">
          <cell r="C30" t="str">
            <v>525009  Uncon Allow Dvp Acc</v>
          </cell>
        </row>
        <row r="31">
          <cell r="C31" t="str">
            <v>525010  Uncon Allow Dis Comm</v>
          </cell>
          <cell r="J31" t="str">
            <v xml:space="preserve">     469,239.00  USD</v>
          </cell>
          <cell r="O31" t="str">
            <v xml:space="preserve">     469,239.00  USD</v>
          </cell>
          <cell r="R31" t="str">
            <v xml:space="preserve">     469,239.00  USD</v>
          </cell>
          <cell r="S31" t="str">
            <v xml:space="preserve">     469,239.00  USD</v>
          </cell>
        </row>
        <row r="32">
          <cell r="C32" t="str">
            <v>525011  Uncon Allow - Dam Gd</v>
          </cell>
          <cell r="O32" t="str">
            <v xml:space="preserve">   1,209,420.33  USD</v>
          </cell>
          <cell r="S32" t="str">
            <v xml:space="preserve">   1,460,709.20  USD</v>
          </cell>
        </row>
        <row r="33">
          <cell r="C33" t="str">
            <v>525012  Uncon Allow Dam Oth</v>
          </cell>
          <cell r="J33" t="str">
            <v xml:space="preserve">       2,684.53  CAD</v>
          </cell>
          <cell r="O33" t="str">
            <v xml:space="preserve">       2,088.15  USD</v>
          </cell>
          <cell r="R33" t="str">
            <v xml:space="preserve">      26,199.78  CAD</v>
          </cell>
          <cell r="S33" t="str">
            <v xml:space="preserve">      20,379.47  USD</v>
          </cell>
        </row>
        <row r="34">
          <cell r="C34" t="str">
            <v>525013  Uncon Allow Dis Off</v>
          </cell>
          <cell r="J34" t="str">
            <v xml:space="preserve">     210,854.97  USD</v>
          </cell>
          <cell r="O34" t="str">
            <v xml:space="preserve">     210,854.97  USD</v>
          </cell>
          <cell r="S34" t="str">
            <v xml:space="preserve">   6,400,360.24  USD</v>
          </cell>
        </row>
        <row r="35">
          <cell r="C35" t="str">
            <v>525014  Uncon Allow - %Dis O</v>
          </cell>
          <cell r="J35" t="str">
            <v xml:space="preserve">      24,384.88  USD</v>
          </cell>
          <cell r="O35" t="str">
            <v xml:space="preserve">      24,384.88  USD</v>
          </cell>
          <cell r="R35" t="str">
            <v xml:space="preserve">     223,896.23  USD</v>
          </cell>
          <cell r="S35" t="str">
            <v xml:space="preserve">     223,896.23  USD</v>
          </cell>
        </row>
        <row r="36">
          <cell r="C36" t="str">
            <v>525015  Uncon Allow -EAS Sec</v>
          </cell>
        </row>
        <row r="37">
          <cell r="C37" t="str">
            <v>525016  Uncon Allow Feature</v>
          </cell>
          <cell r="O37" t="str">
            <v xml:space="preserve">     282,130.90  USD</v>
          </cell>
          <cell r="S37" t="str">
            <v xml:space="preserve">     385,807.24  USD</v>
          </cell>
        </row>
        <row r="38">
          <cell r="C38" t="str">
            <v>525017  Ucon Allow-Depot FRT</v>
          </cell>
          <cell r="O38" t="str">
            <v xml:space="preserve">      91,747.13  USD</v>
          </cell>
          <cell r="S38" t="str">
            <v xml:space="preserve">   1,462,693.56  USD</v>
          </cell>
        </row>
        <row r="39">
          <cell r="C39" t="str">
            <v>525018  Uncon Allow - Home D</v>
          </cell>
        </row>
        <row r="40">
          <cell r="C40" t="str">
            <v>525019  Uncon Allow Man Adj</v>
          </cell>
          <cell r="O40" t="str">
            <v xml:space="preserve">   1,687,607.19  USD</v>
          </cell>
          <cell r="S40" t="str">
            <v xml:space="preserve">  18,042,792.43  USD</v>
          </cell>
        </row>
        <row r="41">
          <cell r="C41" t="str">
            <v>525020  Uncon Allow - Mercha</v>
          </cell>
          <cell r="O41" t="str">
            <v xml:space="preserve">   4,214,498.43  USD</v>
          </cell>
          <cell r="S41" t="str">
            <v xml:space="preserve">  38,786,736.14  USD</v>
          </cell>
        </row>
        <row r="42">
          <cell r="C42" t="str">
            <v>525021  Uncon Allow - WalMar</v>
          </cell>
        </row>
        <row r="43">
          <cell r="C43" t="str">
            <v>525022  Uncon Allow - Mkt Ac</v>
          </cell>
          <cell r="R43" t="str">
            <v xml:space="preserve">      24,771.19  USD</v>
          </cell>
          <cell r="S43" t="str">
            <v xml:space="preserve">      24,771.19  USD</v>
          </cell>
        </row>
        <row r="44">
          <cell r="C44" t="str">
            <v>525023  Uncon Allow - Net Pr</v>
          </cell>
        </row>
        <row r="45">
          <cell r="C45" t="str">
            <v>525024  Uncon Allow - New It</v>
          </cell>
        </row>
        <row r="46">
          <cell r="C46" t="str">
            <v>525026  Uncon Allow - OEM Of</v>
          </cell>
        </row>
        <row r="47">
          <cell r="C47" t="str">
            <v>525027  Uncon Allow - Prom E</v>
          </cell>
        </row>
        <row r="48">
          <cell r="C48" t="str">
            <v>525028  Uncon Allow - Prom A</v>
          </cell>
          <cell r="S48" t="str">
            <v xml:space="preserve">   2,934,501.22  USD</v>
          </cell>
        </row>
        <row r="49">
          <cell r="C49" t="str">
            <v>525029  Uncon Allow - Purch</v>
          </cell>
        </row>
        <row r="50">
          <cell r="C50" t="str">
            <v>525030  Uncon Allow Prom All</v>
          </cell>
        </row>
        <row r="51">
          <cell r="C51" t="str">
            <v>525031  Uncon Allow - Purch</v>
          </cell>
          <cell r="R51" t="str">
            <v xml:space="preserve">     150,000.00  CAD</v>
          </cell>
          <cell r="S51" t="str">
            <v xml:space="preserve">     116,677.50  USD</v>
          </cell>
        </row>
        <row r="52">
          <cell r="C52" t="str">
            <v>525032  Uncon Allow - PrivLb</v>
          </cell>
        </row>
        <row r="53">
          <cell r="C53" t="str">
            <v>525033  Uncon Allow - PrivLb</v>
          </cell>
        </row>
        <row r="54">
          <cell r="C54" t="str">
            <v>525034  Uncon Allow - Mil Sp</v>
          </cell>
        </row>
        <row r="55">
          <cell r="C55" t="str">
            <v>525035  Uncon Allow - Pmnt T</v>
          </cell>
        </row>
        <row r="56">
          <cell r="C56" t="str">
            <v>525036  Uncon Allow - Volume</v>
          </cell>
        </row>
        <row r="57">
          <cell r="C57" t="str">
            <v>525037  Uncon Allow - Mk Ac</v>
          </cell>
        </row>
        <row r="58">
          <cell r="C58" t="str">
            <v>525038  Uncon Allow - PPD</v>
          </cell>
        </row>
        <row r="59">
          <cell r="C59" t="str">
            <v>Unconditional Allowances</v>
          </cell>
          <cell r="O59" t="str">
            <v xml:space="preserve">  19,359,785.18  USD</v>
          </cell>
          <cell r="S59" t="str">
            <v xml:space="preserve"> 129,676,845.67  USD</v>
          </cell>
        </row>
        <row r="61">
          <cell r="C61" t="str">
            <v>Full Revenue Sales</v>
          </cell>
          <cell r="O61" t="str">
            <v xml:space="preserve"> 133,302,778.20  USD</v>
          </cell>
          <cell r="S61" t="str">
            <v>1658,469,672.48  USD</v>
          </cell>
        </row>
        <row r="63">
          <cell r="C63">
            <v>526015</v>
          </cell>
        </row>
        <row r="64">
          <cell r="C64" t="str">
            <v>526000 - 526007</v>
          </cell>
          <cell r="O64" t="str">
            <v xml:space="preserve">   6,150,948.52  USD</v>
          </cell>
          <cell r="S64" t="str">
            <v xml:space="preserve">  43,842,103.24  USD</v>
          </cell>
        </row>
        <row r="65">
          <cell r="C65" t="str">
            <v>526010 - 526011</v>
          </cell>
        </row>
        <row r="66">
          <cell r="C66" t="str">
            <v>Temp Trade Promotions</v>
          </cell>
          <cell r="O66" t="str">
            <v xml:space="preserve">   6,150,948.52  USD</v>
          </cell>
          <cell r="S66" t="str">
            <v xml:space="preserve">  43,842,103.24  USD</v>
          </cell>
        </row>
        <row r="67">
          <cell r="C67" t="str">
            <v>526009  Listing Fees</v>
          </cell>
        </row>
        <row r="68">
          <cell r="C68" t="str">
            <v>526012  Listing Fees - PPD</v>
          </cell>
        </row>
        <row r="69">
          <cell r="C69" t="str">
            <v>525025  Uncon Allow - New St</v>
          </cell>
        </row>
        <row r="70">
          <cell r="C70" t="str">
            <v>Listing Fees</v>
          </cell>
        </row>
        <row r="71">
          <cell r="C71" t="str">
            <v>526008   Other Trade Spnd</v>
          </cell>
        </row>
        <row r="72">
          <cell r="C72" t="str">
            <v>526013  Other Tr Spend - PPD</v>
          </cell>
        </row>
        <row r="73">
          <cell r="C73" t="str">
            <v>Other Trade Payments</v>
          </cell>
        </row>
        <row r="75">
          <cell r="C75" t="str">
            <v>Total Trade Spending</v>
          </cell>
          <cell r="O75" t="str">
            <v xml:space="preserve">   6,150,948.52  USD</v>
          </cell>
          <cell r="S75" t="str">
            <v xml:space="preserve">  43,842,103.24  USD</v>
          </cell>
        </row>
        <row r="77">
          <cell r="C77" t="str">
            <v>526014  Temp Price Red - PPD</v>
          </cell>
        </row>
        <row r="78">
          <cell r="C78" t="str">
            <v>527000  TPRC-Con Temp PrRed</v>
          </cell>
          <cell r="O78" t="str">
            <v xml:space="preserve">   2,980,731.55  USD</v>
          </cell>
          <cell r="S78" t="str">
            <v xml:space="preserve">  33,389,490.10  USD</v>
          </cell>
        </row>
        <row r="79">
          <cell r="C79" t="str">
            <v>Temp Price Reductions</v>
          </cell>
          <cell r="O79" t="str">
            <v xml:space="preserve">   2,980,731.55  USD</v>
          </cell>
          <cell r="S79" t="str">
            <v xml:space="preserve">  33,389,490.10  USD</v>
          </cell>
        </row>
        <row r="80">
          <cell r="C80" t="str">
            <v>524002  Net Sales Red - Coup</v>
          </cell>
          <cell r="O80" t="str">
            <v xml:space="preserve">  (5,877,174.94) USD</v>
          </cell>
          <cell r="S80" t="str">
            <v xml:space="preserve">  18,364,441.84  USD</v>
          </cell>
        </row>
        <row r="81">
          <cell r="C81" t="str">
            <v>Couponing</v>
          </cell>
          <cell r="O81" t="str">
            <v xml:space="preserve">  (5,877,174.94) USD</v>
          </cell>
          <cell r="S81" t="str">
            <v xml:space="preserve">  18,364,441.84  USD</v>
          </cell>
        </row>
        <row r="82">
          <cell r="C82" t="str">
            <v>527002  Coupon Retail</v>
          </cell>
        </row>
        <row r="83">
          <cell r="C83" t="str">
            <v>527003  Coupons - PPD</v>
          </cell>
        </row>
        <row r="84">
          <cell r="C84" t="str">
            <v>Couponing - Retailer</v>
          </cell>
        </row>
        <row r="85">
          <cell r="C85" t="str">
            <v>Coupons</v>
          </cell>
          <cell r="O85" t="str">
            <v xml:space="preserve">  (5,877,174.94) USD</v>
          </cell>
          <cell r="S85" t="str">
            <v xml:space="preserve">  18,364,441.84  USD</v>
          </cell>
        </row>
        <row r="86">
          <cell r="C86" t="str">
            <v>527001  Other Consumer Spend</v>
          </cell>
        </row>
        <row r="87">
          <cell r="C87" t="str">
            <v>527004  Other Cons Spend - P</v>
          </cell>
        </row>
        <row r="88">
          <cell r="C88" t="str">
            <v>Other Consumer Spending</v>
          </cell>
        </row>
        <row r="90">
          <cell r="C90" t="str">
            <v>Total Consumer Spending</v>
          </cell>
          <cell r="O90" t="str">
            <v xml:space="preserve">  (2,896,443.39) USD</v>
          </cell>
          <cell r="S90" t="str">
            <v xml:space="preserve">  51,753,931.94  USD</v>
          </cell>
        </row>
        <row r="92">
          <cell r="C92" t="str">
            <v>Net Sales</v>
          </cell>
          <cell r="O92" t="str">
            <v xml:space="preserve"> 130,048,273.07  USD</v>
          </cell>
          <cell r="S92" t="str">
            <v>1562,873,637.30  USD</v>
          </cell>
        </row>
        <row r="94">
          <cell r="C94" t="str">
            <v>COST of SALES:</v>
          </cell>
        </row>
        <row r="95">
          <cell r="C95" t="str">
            <v>Freight</v>
          </cell>
          <cell r="O95" t="str">
            <v xml:space="preserve">     419,836.18  USD</v>
          </cell>
          <cell r="S95" t="str">
            <v xml:space="preserve">   5,562,645.83  USD</v>
          </cell>
        </row>
        <row r="96">
          <cell r="C96" t="str">
            <v xml:space="preserve">     Duty</v>
          </cell>
          <cell r="J96" t="str">
            <v xml:space="preserve">     122,153.21  CAD</v>
          </cell>
          <cell r="O96" t="str">
            <v xml:space="preserve">      95,016.89  USD</v>
          </cell>
          <cell r="R96" t="str">
            <v xml:space="preserve">     140,765.34  CAD</v>
          </cell>
          <cell r="S96" t="str">
            <v xml:space="preserve">     109,494.33  USD</v>
          </cell>
        </row>
        <row r="97">
          <cell r="C97" t="str">
            <v xml:space="preserve">     Royalties</v>
          </cell>
        </row>
        <row r="98">
          <cell r="C98" t="str">
            <v>Total Duty &amp; Other</v>
          </cell>
          <cell r="J98" t="str">
            <v xml:space="preserve">     122,153.21  CAD</v>
          </cell>
          <cell r="O98" t="str">
            <v xml:space="preserve">      95,016.89  USD</v>
          </cell>
          <cell r="R98" t="str">
            <v xml:space="preserve">     140,765.34  CAD</v>
          </cell>
          <cell r="S98" t="str">
            <v xml:space="preserve">     109,494.33  USD</v>
          </cell>
        </row>
        <row r="99">
          <cell r="C99" t="str">
            <v>Std Direct Costs</v>
          </cell>
          <cell r="O99" t="str">
            <v xml:space="preserve">  15,902,464.72  USD</v>
          </cell>
          <cell r="S99" t="str">
            <v xml:space="preserve"> 199,406,869.49  USD</v>
          </cell>
        </row>
        <row r="100">
          <cell r="C100" t="str">
            <v>Prom Dir Cost</v>
          </cell>
          <cell r="O100" t="str">
            <v xml:space="preserve">   1,708,710.14  USD</v>
          </cell>
          <cell r="S100" t="str">
            <v xml:space="preserve">  14,806,838.54  USD</v>
          </cell>
        </row>
        <row r="101">
          <cell r="C101" t="str">
            <v>Overhead Transferred In</v>
          </cell>
        </row>
        <row r="103">
          <cell r="C103" t="str">
            <v xml:space="preserve">   Market Cost of Sales</v>
          </cell>
          <cell r="O103" t="str">
            <v xml:space="preserve">  18,126,027.93  USD</v>
          </cell>
          <cell r="S103" t="str">
            <v xml:space="preserve"> 219,885,848.19  USD</v>
          </cell>
        </row>
        <row r="105">
          <cell r="C105" t="str">
            <v>FRS Profit Contribution</v>
          </cell>
          <cell r="O105" t="str">
            <v xml:space="preserve"> 115,176,750.27  USD</v>
          </cell>
          <cell r="S105" t="str">
            <v>1438,583,824.29  USD</v>
          </cell>
        </row>
        <row r="107">
          <cell r="C107" t="str">
            <v>SPC</v>
          </cell>
          <cell r="O107" t="str">
            <v xml:space="preserve"> 111,922,245.14  USD</v>
          </cell>
          <cell r="S107" t="str">
            <v>1342,987,789.11  USD</v>
          </cell>
        </row>
        <row r="109">
          <cell r="C109" t="str">
            <v>Frt Reclass Other Expense</v>
          </cell>
          <cell r="O109" t="str">
            <v xml:space="preserve">    (419,836.18) USD</v>
          </cell>
          <cell r="S109" t="str">
            <v xml:space="preserve">  (5,562,645.83) USD</v>
          </cell>
        </row>
        <row r="111">
          <cell r="C111" t="str">
            <v>DIRECT COST VARIANCES:</v>
          </cell>
        </row>
        <row r="112">
          <cell r="C112" t="str">
            <v xml:space="preserve">     Purchase Price Variance</v>
          </cell>
          <cell r="J112" t="str">
            <v xml:space="preserve">     927,218.82  CAD</v>
          </cell>
          <cell r="O112" t="str">
            <v xml:space="preserve">     721,237.16  USD</v>
          </cell>
          <cell r="S112" t="str">
            <v xml:space="preserve">     806,603.67  USD</v>
          </cell>
        </row>
        <row r="113">
          <cell r="C113" t="str">
            <v xml:space="preserve">     Purchase Price Variance Out Freight</v>
          </cell>
        </row>
        <row r="114">
          <cell r="C114" t="str">
            <v>Total Purchase Price Variance</v>
          </cell>
          <cell r="J114" t="str">
            <v xml:space="preserve">     927,218.82  CAD</v>
          </cell>
          <cell r="O114" t="str">
            <v xml:space="preserve">     721,237.16  USD</v>
          </cell>
          <cell r="S114" t="str">
            <v xml:space="preserve">     806,603.67  USD</v>
          </cell>
        </row>
        <row r="115">
          <cell r="C115" t="str">
            <v>541290  Interco Sourcing DCV</v>
          </cell>
        </row>
        <row r="116">
          <cell r="C116" t="str">
            <v>541302  I/C Sourcin DCV Exch</v>
          </cell>
        </row>
        <row r="117">
          <cell r="C117" t="str">
            <v>Standard / Standard DCV</v>
          </cell>
        </row>
        <row r="118">
          <cell r="C118" t="str">
            <v>541261  PPV- Reval</v>
          </cell>
        </row>
        <row r="119">
          <cell r="C119" t="str">
            <v>Revaluation</v>
          </cell>
        </row>
        <row r="120">
          <cell r="C120" t="str">
            <v>541273  Obsol - Dmg Gd Rtl</v>
          </cell>
        </row>
        <row r="121">
          <cell r="C121" t="str">
            <v>541265  Inv Obsolescence DC</v>
          </cell>
        </row>
        <row r="122">
          <cell r="C122" t="str">
            <v>541274  Obsol - Prov for Obs</v>
          </cell>
          <cell r="O122" t="str">
            <v xml:space="preserve">   2,248,449.77  USD</v>
          </cell>
          <cell r="S122" t="str">
            <v xml:space="preserve">   3,156,372.94  USD</v>
          </cell>
        </row>
        <row r="123">
          <cell r="C123" t="str">
            <v>541283  Obsol - Cons Refunds</v>
          </cell>
        </row>
        <row r="124">
          <cell r="C124" t="str">
            <v>541284  Obsol - Rtn Sls Loss</v>
          </cell>
          <cell r="J124" t="str">
            <v xml:space="preserve">     110,949.10  USD</v>
          </cell>
          <cell r="O124" t="str">
            <v xml:space="preserve">     110,949.10  USD</v>
          </cell>
          <cell r="R124" t="str">
            <v xml:space="preserve">     998,359.99  USD</v>
          </cell>
          <cell r="S124" t="str">
            <v xml:space="preserve">     998,359.99  USD</v>
          </cell>
        </row>
        <row r="125">
          <cell r="C125" t="str">
            <v>541287  Obsol - Scrap Rtns</v>
          </cell>
        </row>
        <row r="126">
          <cell r="C126" t="str">
            <v>541288  Obsol - Refurb Rtn G</v>
          </cell>
        </row>
        <row r="127">
          <cell r="C127" t="str">
            <v>541289  Obsol - Frt on Rtns</v>
          </cell>
          <cell r="R127" t="str">
            <v xml:space="preserve">       9,895.71  USD</v>
          </cell>
          <cell r="S127" t="str">
            <v xml:space="preserve">       9,895.71  USD</v>
          </cell>
        </row>
        <row r="128">
          <cell r="C128" t="str">
            <v>541253  Obsol - Frt Rtn OffI</v>
          </cell>
        </row>
        <row r="129">
          <cell r="C129" t="str">
            <v>Obsolescence</v>
          </cell>
          <cell r="O129" t="str">
            <v xml:space="preserve">   2,359,398.87  USD</v>
          </cell>
          <cell r="S129" t="str">
            <v xml:space="preserve">   4,164,628.64  USD</v>
          </cell>
        </row>
        <row r="130">
          <cell r="C130" t="str">
            <v>619013 - 619199</v>
          </cell>
          <cell r="J130" t="str">
            <v xml:space="preserve">     232,316.82  USD</v>
          </cell>
          <cell r="O130" t="str">
            <v xml:space="preserve">     232,316.82  USD</v>
          </cell>
          <cell r="R130" t="str">
            <v xml:space="preserve">     429,588.45  USD</v>
          </cell>
          <cell r="S130" t="str">
            <v xml:space="preserve">     429,588.45  USD</v>
          </cell>
        </row>
        <row r="131">
          <cell r="C131" t="str">
            <v>541200 - 541252</v>
          </cell>
          <cell r="O131" t="str">
            <v xml:space="preserve">      84,073.70  USD</v>
          </cell>
          <cell r="S131" t="str">
            <v xml:space="preserve">      41,005.29  USD</v>
          </cell>
        </row>
        <row r="132">
          <cell r="C132" t="str">
            <v>541254 - 541259</v>
          </cell>
        </row>
        <row r="133">
          <cell r="C133" t="str">
            <v>541263 - 541264</v>
          </cell>
        </row>
        <row r="134">
          <cell r="C134" t="str">
            <v>541266 - 541272</v>
          </cell>
        </row>
        <row r="135">
          <cell r="C135" t="str">
            <v>541275 - 541282</v>
          </cell>
        </row>
        <row r="136">
          <cell r="C136" t="str">
            <v>541285 - 541286</v>
          </cell>
        </row>
        <row r="137">
          <cell r="C137" t="str">
            <v>541291 - 541301</v>
          </cell>
        </row>
        <row r="138">
          <cell r="C138" t="str">
            <v>541303 - 543099</v>
          </cell>
        </row>
        <row r="139">
          <cell r="C139" t="str">
            <v>Other DCV</v>
          </cell>
          <cell r="O139" t="str">
            <v xml:space="preserve">     316,390.52  USD</v>
          </cell>
          <cell r="S139" t="str">
            <v xml:space="preserve">     470,593.74  USD</v>
          </cell>
        </row>
        <row r="141">
          <cell r="C141" t="str">
            <v xml:space="preserve">   Total Direct Cost Variance</v>
          </cell>
          <cell r="O141" t="str">
            <v xml:space="preserve">   3,397,026.55  USD</v>
          </cell>
          <cell r="S141" t="str">
            <v xml:space="preserve">   5,441,826.05  USD</v>
          </cell>
        </row>
        <row r="145">
          <cell r="C145" t="str">
            <v>Total Cost of Sales</v>
          </cell>
          <cell r="O145" t="str">
            <v xml:space="preserve">  21,103,218.30  USD</v>
          </cell>
          <cell r="S145" t="str">
            <v xml:space="preserve"> 219,765,028.41  USD</v>
          </cell>
        </row>
        <row r="147">
          <cell r="C147" t="str">
            <v>Gross Profit</v>
          </cell>
          <cell r="O147" t="str">
            <v xml:space="preserve"> 108,945,054.77  USD</v>
          </cell>
          <cell r="S147" t="str">
            <v>1343,108,608.89  USD</v>
          </cell>
        </row>
        <row r="149">
          <cell r="C149" t="str">
            <v>ADVERTISING:</v>
          </cell>
        </row>
        <row r="150">
          <cell r="C150" t="str">
            <v>500000 - 999999</v>
          </cell>
          <cell r="O150" t="str">
            <v xml:space="preserve">   8,980,729.71  USD</v>
          </cell>
          <cell r="S150" t="str">
            <v xml:space="preserve"> 132,214,886.27  USD</v>
          </cell>
        </row>
        <row r="151">
          <cell r="C151" t="str">
            <v>Advertising Media</v>
          </cell>
          <cell r="O151" t="str">
            <v xml:space="preserve">   8,980,729.71  USD</v>
          </cell>
          <cell r="S151" t="str">
            <v xml:space="preserve"> 132,214,886.27  USD</v>
          </cell>
        </row>
        <row r="152">
          <cell r="C152" t="str">
            <v>500000 - 999999</v>
          </cell>
          <cell r="O152" t="str">
            <v xml:space="preserve">     (69,119.99) USD</v>
          </cell>
          <cell r="S152" t="str">
            <v xml:space="preserve">      59,162.77  USD</v>
          </cell>
        </row>
        <row r="153">
          <cell r="C153" t="str">
            <v>Advertising Production</v>
          </cell>
          <cell r="O153" t="str">
            <v xml:space="preserve">     (69,119.99) USD</v>
          </cell>
          <cell r="S153" t="str">
            <v xml:space="preserve">      59,162.77  USD</v>
          </cell>
        </row>
        <row r="154">
          <cell r="C154" t="str">
            <v>500000 - 999999</v>
          </cell>
        </row>
        <row r="155">
          <cell r="C155" t="str">
            <v>Advertising Provision</v>
          </cell>
        </row>
        <row r="156">
          <cell r="C156" t="str">
            <v>500000 - 999999</v>
          </cell>
          <cell r="O156" t="str">
            <v xml:space="preserve">     687,429.71  USD</v>
          </cell>
          <cell r="S156" t="str">
            <v xml:space="preserve">   2,753,386.20  USD</v>
          </cell>
        </row>
        <row r="157">
          <cell r="C157" t="str">
            <v>Advertising Sampling</v>
          </cell>
          <cell r="O157" t="str">
            <v xml:space="preserve">     687,429.71  USD</v>
          </cell>
          <cell r="S157" t="str">
            <v xml:space="preserve">   2,753,386.20  USD</v>
          </cell>
        </row>
        <row r="158">
          <cell r="C158" t="str">
            <v>500000 - 999999</v>
          </cell>
          <cell r="O158" t="str">
            <v xml:space="preserve">   2,843,066.75  USD</v>
          </cell>
          <cell r="S158" t="str">
            <v xml:space="preserve">  21,317,636.33  USD</v>
          </cell>
        </row>
        <row r="159">
          <cell r="C159" t="str">
            <v>Advertising Other</v>
          </cell>
          <cell r="O159" t="str">
            <v xml:space="preserve">   2,843,066.75  USD</v>
          </cell>
          <cell r="S159" t="str">
            <v xml:space="preserve">  21,317,636.33  USD</v>
          </cell>
        </row>
        <row r="161">
          <cell r="C161" t="str">
            <v xml:space="preserve">   Total Advertising</v>
          </cell>
          <cell r="O161" t="str">
            <v xml:space="preserve">  12,442,106.18  USD</v>
          </cell>
          <cell r="S161" t="str">
            <v xml:space="preserve"> 156,345,071.57  USD</v>
          </cell>
        </row>
        <row r="164">
          <cell r="C164" t="str">
            <v>SALES PROMOTION:</v>
          </cell>
        </row>
        <row r="165">
          <cell r="C165" t="str">
            <v>565000 - 565005</v>
          </cell>
        </row>
        <row r="166">
          <cell r="C166" t="str">
            <v>565100 - 565105</v>
          </cell>
        </row>
        <row r="167">
          <cell r="C167" t="str">
            <v>565115  Sales Promo Cl Exc</v>
          </cell>
        </row>
        <row r="168">
          <cell r="C168" t="str">
            <v>565150  Acct Devl Fund Off I</v>
          </cell>
        </row>
        <row r="169">
          <cell r="C169" t="str">
            <v>565151  Mkt Devl Fund</v>
          </cell>
        </row>
        <row r="170">
          <cell r="C170" t="str">
            <v>565152  Mtg the Comp Fund Of</v>
          </cell>
        </row>
        <row r="171">
          <cell r="C171" t="str">
            <v>565250  Account Devel Fund</v>
          </cell>
        </row>
        <row r="172">
          <cell r="C172" t="str">
            <v>565252  Account Development</v>
          </cell>
        </row>
        <row r="173">
          <cell r="C173" t="str">
            <v>565253  Account Development</v>
          </cell>
        </row>
        <row r="174">
          <cell r="C174" t="str">
            <v>565254  Account Development</v>
          </cell>
        </row>
        <row r="175">
          <cell r="C175" t="str">
            <v>565270  Marketing Developmen</v>
          </cell>
        </row>
        <row r="176">
          <cell r="C176" t="str">
            <v>565272  Marketing Developmen</v>
          </cell>
        </row>
        <row r="177">
          <cell r="C177" t="str">
            <v>565273  Market Development F</v>
          </cell>
        </row>
        <row r="178">
          <cell r="C178" t="str">
            <v>565274  Market Development F</v>
          </cell>
        </row>
        <row r="179">
          <cell r="C179" t="str">
            <v>565276  Bus Dev Fund-Duracel</v>
          </cell>
        </row>
        <row r="180">
          <cell r="C180" t="str">
            <v>565290  Promotional Allowanc</v>
          </cell>
        </row>
        <row r="181">
          <cell r="C181" t="str">
            <v>565292  Promotional Allowanc</v>
          </cell>
        </row>
        <row r="182">
          <cell r="C182" t="str">
            <v>565293  Promotional Allowanc</v>
          </cell>
        </row>
        <row r="183">
          <cell r="C183" t="str">
            <v>565294  Promotional Allowanc</v>
          </cell>
        </row>
        <row r="184">
          <cell r="C184" t="str">
            <v>565310  Price Allowance Groo</v>
          </cell>
        </row>
        <row r="185">
          <cell r="C185" t="str">
            <v>565312  Price Allowance Stat</v>
          </cell>
        </row>
        <row r="186">
          <cell r="C186" t="str">
            <v>565313  Price Allowance Oral</v>
          </cell>
        </row>
        <row r="187">
          <cell r="C187" t="str">
            <v>565314  Price Allowance Brau</v>
          </cell>
        </row>
        <row r="188">
          <cell r="C188" t="str">
            <v>565330  Display Allowance Gr</v>
          </cell>
        </row>
        <row r="189">
          <cell r="C189" t="str">
            <v>565332  Display Allowance St</v>
          </cell>
        </row>
        <row r="190">
          <cell r="C190" t="str">
            <v>565333  Display Allowance Or</v>
          </cell>
        </row>
        <row r="191">
          <cell r="C191" t="str">
            <v>565334  Display Allowance Br</v>
          </cell>
        </row>
        <row r="192">
          <cell r="C192" t="str">
            <v>565350  Catalog Allowance Gr</v>
          </cell>
        </row>
        <row r="193">
          <cell r="C193" t="str">
            <v>565352  Catalog Allowance St</v>
          </cell>
        </row>
        <row r="194">
          <cell r="C194" t="str">
            <v>565353  Catalog Allowance Or</v>
          </cell>
        </row>
        <row r="195">
          <cell r="C195" t="str">
            <v>565354  Catalog Allowance Br</v>
          </cell>
        </row>
        <row r="196">
          <cell r="C196" t="str">
            <v>565370  Other Allowance</v>
          </cell>
        </row>
        <row r="197">
          <cell r="C197" t="str">
            <v>565480  Trade Rebates</v>
          </cell>
        </row>
        <row r="198">
          <cell r="C198" t="str">
            <v>565530  Meeting the Competit</v>
          </cell>
        </row>
        <row r="199">
          <cell r="C199" t="str">
            <v>565540  Trade Relations Mult</v>
          </cell>
        </row>
        <row r="200">
          <cell r="C200" t="str">
            <v>565541  Regional Marketing</v>
          </cell>
        </row>
        <row r="201">
          <cell r="C201" t="str">
            <v>565570  Market Launch Fund</v>
          </cell>
        </row>
        <row r="202">
          <cell r="C202" t="str">
            <v xml:space="preserve">     All Other</v>
          </cell>
        </row>
        <row r="203">
          <cell r="C203" t="str">
            <v>Total Payments &amp; Incentives</v>
          </cell>
        </row>
        <row r="204">
          <cell r="C204" t="str">
            <v>565840  Freight on permanent</v>
          </cell>
          <cell r="O204" t="str">
            <v xml:space="preserve">     277,045.32  USD</v>
          </cell>
          <cell r="S204" t="str">
            <v xml:space="preserve">     502,087.39  USD</v>
          </cell>
        </row>
        <row r="205">
          <cell r="C205" t="str">
            <v>565200  Demonstrators</v>
          </cell>
        </row>
        <row r="206">
          <cell r="C206" t="str">
            <v>565410  Promotional Samples</v>
          </cell>
          <cell r="O206" t="str">
            <v xml:space="preserve">      12,315.08  USD</v>
          </cell>
          <cell r="S206" t="str">
            <v xml:space="preserve">     115,254.00  USD</v>
          </cell>
        </row>
        <row r="207">
          <cell r="C207" t="str">
            <v>565412  Promotional Samples</v>
          </cell>
        </row>
        <row r="208">
          <cell r="C208" t="str">
            <v>565413  Promotional Samples</v>
          </cell>
        </row>
        <row r="209">
          <cell r="C209" t="str">
            <v>565414  Promotional Samples</v>
          </cell>
        </row>
        <row r="210">
          <cell r="C210" t="str">
            <v>565430  Promotional Material</v>
          </cell>
          <cell r="O210" t="str">
            <v xml:space="preserve">     177,742.37  USD</v>
          </cell>
          <cell r="S210" t="str">
            <v xml:space="preserve">     810,166.43  USD</v>
          </cell>
        </row>
        <row r="211">
          <cell r="C211" t="str">
            <v>565432  Promotional Material</v>
          </cell>
        </row>
        <row r="212">
          <cell r="C212" t="str">
            <v>565433  Promotional Material</v>
          </cell>
        </row>
        <row r="213">
          <cell r="C213" t="str">
            <v>565434  Promotional Material</v>
          </cell>
        </row>
        <row r="214">
          <cell r="C214" t="str">
            <v>565437  Sales Meeting Matls</v>
          </cell>
          <cell r="R214" t="str">
            <v xml:space="preserve">       2,569.69  USD</v>
          </cell>
          <cell r="S214" t="str">
            <v xml:space="preserve">       2,569.69  USD</v>
          </cell>
        </row>
        <row r="215">
          <cell r="C215" t="str">
            <v>565470  Displays Grooming/PC</v>
          </cell>
          <cell r="J215" t="str">
            <v xml:space="preserve">       9,040.00  USD</v>
          </cell>
          <cell r="O215" t="str">
            <v xml:space="preserve">       9,040.00  USD</v>
          </cell>
          <cell r="R215" t="str">
            <v xml:space="preserve">      29,100.80  USD</v>
          </cell>
          <cell r="S215" t="str">
            <v xml:space="preserve">      29,100.80  USD</v>
          </cell>
        </row>
        <row r="216">
          <cell r="C216" t="str">
            <v>565472  Displays Stationery</v>
          </cell>
        </row>
        <row r="217">
          <cell r="C217" t="str">
            <v>565473  Displays Oral B</v>
          </cell>
        </row>
        <row r="218">
          <cell r="C218" t="str">
            <v>565474  Displays Braun</v>
          </cell>
        </row>
        <row r="219">
          <cell r="C219" t="str">
            <v>565476  Displays Rev/Cost</v>
          </cell>
        </row>
        <row r="220">
          <cell r="C220" t="str">
            <v>565560  Promotional Distribu</v>
          </cell>
          <cell r="O220" t="str">
            <v xml:space="preserve">      70,356.30  USD</v>
          </cell>
          <cell r="S220" t="str">
            <v xml:space="preserve">     270,124.22  USD</v>
          </cell>
        </row>
        <row r="221">
          <cell r="C221" t="str">
            <v>565800  Selling Aids/Selling</v>
          </cell>
          <cell r="O221" t="str">
            <v xml:space="preserve">      13,299.87  USD</v>
          </cell>
          <cell r="S221" t="str">
            <v xml:space="preserve">     110,638.16  USD</v>
          </cell>
        </row>
        <row r="222">
          <cell r="C222" t="str">
            <v>565810  Point of Purchase &amp;</v>
          </cell>
          <cell r="J222" t="str">
            <v xml:space="preserve">      88,348.40  USD</v>
          </cell>
          <cell r="O222" t="str">
            <v xml:space="preserve">      88,348.40  USD</v>
          </cell>
          <cell r="R222" t="str">
            <v xml:space="preserve">     275,907.50  USD</v>
          </cell>
          <cell r="S222" t="str">
            <v xml:space="preserve">     275,907.50  USD</v>
          </cell>
        </row>
        <row r="223">
          <cell r="C223" t="str">
            <v>565811  Corrugated Temp Disp</v>
          </cell>
          <cell r="J223" t="str">
            <v xml:space="preserve">       8,893.22  USD</v>
          </cell>
          <cell r="O223" t="str">
            <v xml:space="preserve">       8,893.22  USD</v>
          </cell>
          <cell r="R223" t="str">
            <v xml:space="preserve">       9,984.82  USD</v>
          </cell>
          <cell r="S223" t="str">
            <v xml:space="preserve">       9,984.82  USD</v>
          </cell>
        </row>
        <row r="224">
          <cell r="C224" t="str">
            <v>565813  Point of Purch Art D</v>
          </cell>
          <cell r="J224" t="str">
            <v xml:space="preserve">     227,640.32  USD</v>
          </cell>
          <cell r="O224" t="str">
            <v xml:space="preserve">     227,640.32  USD</v>
          </cell>
          <cell r="S224" t="str">
            <v xml:space="preserve">     645,167.31  USD</v>
          </cell>
        </row>
        <row r="225">
          <cell r="C225" t="str">
            <v>565814  Point of Purch Prod</v>
          </cell>
          <cell r="J225" t="str">
            <v xml:space="preserve">      99,537.94  USD</v>
          </cell>
          <cell r="O225" t="str">
            <v xml:space="preserve">      99,537.94  USD</v>
          </cell>
          <cell r="S225" t="str">
            <v xml:space="preserve">   1,908,159.49  USD</v>
          </cell>
        </row>
        <row r="226">
          <cell r="C226" t="str">
            <v>565830  Std. Perm Display</v>
          </cell>
          <cell r="J226" t="str">
            <v xml:space="preserve">       2,709.93  USD</v>
          </cell>
          <cell r="O226" t="str">
            <v xml:space="preserve">       2,709.93  USD</v>
          </cell>
          <cell r="S226" t="str">
            <v xml:space="preserve">       3,990.19  USD</v>
          </cell>
        </row>
        <row r="227">
          <cell r="C227" t="str">
            <v>565831  Cust. Perm Disp-Inst</v>
          </cell>
          <cell r="R227" t="str">
            <v xml:space="preserve">       2,941.26  USD</v>
          </cell>
          <cell r="S227" t="str">
            <v xml:space="preserve">       2,941.26  USD</v>
          </cell>
        </row>
        <row r="228">
          <cell r="C228" t="str">
            <v>565832  Cust. Perm. Disp-Sh</v>
          </cell>
          <cell r="R228" t="str">
            <v xml:space="preserve">       1,199.14  USD</v>
          </cell>
          <cell r="S228" t="str">
            <v xml:space="preserve">       1,199.14  USD</v>
          </cell>
        </row>
        <row r="229">
          <cell r="C229" t="str">
            <v>565833  Ann.Coop. Displays</v>
          </cell>
        </row>
        <row r="230">
          <cell r="C230" t="str">
            <v>565834  PAP Program Displays</v>
          </cell>
        </row>
        <row r="231">
          <cell r="C231" t="str">
            <v>565839  Packaging materials</v>
          </cell>
        </row>
        <row r="232">
          <cell r="C232" t="str">
            <v>565854  Cust Perm Display</v>
          </cell>
          <cell r="O232" t="str">
            <v xml:space="preserve">   1,542,803.40  USD</v>
          </cell>
          <cell r="S232" t="str">
            <v xml:space="preserve">   4,392,442.26  USD</v>
          </cell>
        </row>
        <row r="233">
          <cell r="C233" t="str">
            <v>565860  Perm Display Printin</v>
          </cell>
          <cell r="O233" t="str">
            <v xml:space="preserve">      12,703.73  USD</v>
          </cell>
          <cell r="S233" t="str">
            <v xml:space="preserve">      77,186.71  USD</v>
          </cell>
        </row>
        <row r="234">
          <cell r="C234" t="str">
            <v>565861  Perm Display - Wareh</v>
          </cell>
          <cell r="J234" t="str">
            <v xml:space="preserve">      71,776.61  USD</v>
          </cell>
          <cell r="O234" t="str">
            <v xml:space="preserve">      71,776.61  USD</v>
          </cell>
          <cell r="S234" t="str">
            <v xml:space="preserve">     148,884.85  USD</v>
          </cell>
        </row>
        <row r="235">
          <cell r="C235" t="str">
            <v>565910  Outside Creative-Pro</v>
          </cell>
        </row>
        <row r="236">
          <cell r="C236" t="str">
            <v>565911  Outside Creative-Pro</v>
          </cell>
          <cell r="J236" t="str">
            <v xml:space="preserve">      46,257.33  USD</v>
          </cell>
          <cell r="O236" t="str">
            <v xml:space="preserve">      46,257.33  USD</v>
          </cell>
          <cell r="S236" t="str">
            <v xml:space="preserve">      67,202.34  USD</v>
          </cell>
        </row>
        <row r="237">
          <cell r="C237" t="str">
            <v xml:space="preserve">     Permanent Displays &amp; Materials</v>
          </cell>
          <cell r="O237" t="str">
            <v xml:space="preserve">   2,660,469.82  USD</v>
          </cell>
          <cell r="S237" t="str">
            <v xml:space="preserve">   9,373,006.56  USD</v>
          </cell>
        </row>
        <row r="238">
          <cell r="C238" t="str">
            <v>565400  Excess Cost</v>
          </cell>
          <cell r="O238" t="str">
            <v xml:space="preserve">   2,529,130.97  USD</v>
          </cell>
          <cell r="S238" t="str">
            <v xml:space="preserve">  23,416,401.59  USD</v>
          </cell>
        </row>
        <row r="239">
          <cell r="C239" t="str">
            <v>565401  Exc-cost display-mat</v>
          </cell>
        </row>
        <row r="240">
          <cell r="C240" t="str">
            <v>565403  Excess-cost material</v>
          </cell>
          <cell r="J240" t="str">
            <v xml:space="preserve">       1,175.48  CAD</v>
          </cell>
          <cell r="O240" t="str">
            <v xml:space="preserve">         914.35  USD</v>
          </cell>
          <cell r="R240" t="str">
            <v xml:space="preserve">      13,619.99  CAD</v>
          </cell>
          <cell r="S240" t="str">
            <v xml:space="preserve">      10,594.32  USD</v>
          </cell>
        </row>
        <row r="241">
          <cell r="C241" t="str">
            <v>565405  Excess Cost-consum</v>
          </cell>
        </row>
        <row r="242">
          <cell r="C242" t="str">
            <v>565407  Excess Cost Obsol</v>
          </cell>
          <cell r="J242" t="str">
            <v xml:space="preserve">     (36,833.39) CAD</v>
          </cell>
          <cell r="O242" t="str">
            <v xml:space="preserve">     (28,650.85) USD</v>
          </cell>
          <cell r="R242" t="str">
            <v xml:space="preserve">      11,794.88  CAD</v>
          </cell>
          <cell r="S242" t="str">
            <v xml:space="preserve">       9,174.65  USD</v>
          </cell>
        </row>
        <row r="243">
          <cell r="C243" t="str">
            <v>565408  Excess Costs-PPD</v>
          </cell>
        </row>
        <row r="244">
          <cell r="C244" t="str">
            <v>565500  Package Design</v>
          </cell>
          <cell r="O244" t="str">
            <v xml:space="preserve">      29,273.96  USD</v>
          </cell>
          <cell r="S244" t="str">
            <v xml:space="preserve">     244,122.87  USD</v>
          </cell>
        </row>
        <row r="245">
          <cell r="C245" t="str">
            <v>565550  Premiums</v>
          </cell>
          <cell r="R245" t="str">
            <v xml:space="preserve">       2,149.42  CAD</v>
          </cell>
          <cell r="S245" t="str">
            <v xml:space="preserve">       1,671.93  USD</v>
          </cell>
        </row>
        <row r="246">
          <cell r="C246" t="str">
            <v>565835  Repacking</v>
          </cell>
          <cell r="R246" t="str">
            <v xml:space="preserve">       2,267.98  CAD</v>
          </cell>
          <cell r="S246" t="str">
            <v xml:space="preserve">       1,764.15  USD</v>
          </cell>
        </row>
        <row r="247">
          <cell r="C247" t="str">
            <v>565836  Promotional packing</v>
          </cell>
          <cell r="J247" t="str">
            <v xml:space="preserve">      17,932.63  CAD</v>
          </cell>
          <cell r="O247" t="str">
            <v xml:space="preserve">      13,948.90  USD</v>
          </cell>
          <cell r="R247" t="str">
            <v xml:space="preserve">      44,613.56  CAD</v>
          </cell>
          <cell r="S247" t="str">
            <v xml:space="preserve">      34,702.68  USD</v>
          </cell>
        </row>
        <row r="248">
          <cell r="C248" t="str">
            <v xml:space="preserve">     Promotional Packaging/Excess Cost</v>
          </cell>
          <cell r="O248" t="str">
            <v xml:space="preserve">   2,544,617.33  USD</v>
          </cell>
          <cell r="S248" t="str">
            <v xml:space="preserve">  23,718,432.19  USD</v>
          </cell>
        </row>
        <row r="249">
          <cell r="C249" t="str">
            <v>565450  Salesmen's Contests</v>
          </cell>
        </row>
        <row r="250">
          <cell r="C250" t="str">
            <v>565452  Salesmen's Contests</v>
          </cell>
        </row>
        <row r="251">
          <cell r="C251" t="str">
            <v>565453  Salemen's Contests O</v>
          </cell>
        </row>
        <row r="252">
          <cell r="C252" t="str">
            <v>565454  Salemen's Contests B</v>
          </cell>
        </row>
        <row r="253">
          <cell r="C253" t="str">
            <v>565900  Sales Promotion-Othe</v>
          </cell>
          <cell r="R253" t="str">
            <v xml:space="preserve">      45,246.43  USD</v>
          </cell>
          <cell r="S253" t="str">
            <v xml:space="preserve">      45,246.43  USD</v>
          </cell>
        </row>
        <row r="254">
          <cell r="C254" t="str">
            <v xml:space="preserve">     All Other (Non-Trade Payment Rel)</v>
          </cell>
          <cell r="R254" t="str">
            <v xml:space="preserve">      45,246.43  USD</v>
          </cell>
          <cell r="S254" t="str">
            <v xml:space="preserve">      45,246.43  USD</v>
          </cell>
        </row>
        <row r="255">
          <cell r="C255" t="str">
            <v>Total Packaging &amp; Materials</v>
          </cell>
          <cell r="O255" t="str">
            <v xml:space="preserve">   5,205,087.15  USD</v>
          </cell>
          <cell r="S255" t="str">
            <v xml:space="preserve">  33,136,685.18  USD</v>
          </cell>
        </row>
        <row r="257">
          <cell r="C257" t="str">
            <v xml:space="preserve">   Total Sales Promotion</v>
          </cell>
          <cell r="O257" t="str">
            <v xml:space="preserve">   5,205,087.15  USD</v>
          </cell>
          <cell r="S257" t="str">
            <v xml:space="preserve">  33,136,685.18  USD</v>
          </cell>
        </row>
        <row r="259">
          <cell r="C259" t="str">
            <v>Marketing Contribution</v>
          </cell>
          <cell r="O259" t="str">
            <v xml:space="preserve">  91,297,861.44  USD</v>
          </cell>
          <cell r="S259" t="str">
            <v>1153,626,852.14  USD</v>
          </cell>
        </row>
        <row r="262">
          <cell r="C262" t="str">
            <v>OPERATING EXPENSES:</v>
          </cell>
        </row>
        <row r="263">
          <cell r="C263" t="str">
            <v>500000 - 999999</v>
          </cell>
        </row>
        <row r="264">
          <cell r="C264" t="str">
            <v>Selling</v>
          </cell>
        </row>
        <row r="265">
          <cell r="C265" t="str">
            <v>MARKETING MANAGEMENT:</v>
          </cell>
        </row>
        <row r="266">
          <cell r="C266" t="str">
            <v xml:space="preserve">     Marketing Management</v>
          </cell>
        </row>
        <row r="267">
          <cell r="C267" t="str">
            <v xml:space="preserve">     Guarantee</v>
          </cell>
        </row>
        <row r="268">
          <cell r="C268" t="str">
            <v>Total Marketing Management</v>
          </cell>
        </row>
        <row r="269">
          <cell r="C269" t="str">
            <v>Market Research</v>
          </cell>
        </row>
        <row r="270">
          <cell r="C270" t="str">
            <v>General Administration</v>
          </cell>
        </row>
        <row r="271">
          <cell r="C271" t="str">
            <v>Period Distribution Expense</v>
          </cell>
          <cell r="O271" t="str">
            <v xml:space="preserve">          (0.01) USD</v>
          </cell>
          <cell r="S271" t="str">
            <v xml:space="preserve">          (0.09) USD</v>
          </cell>
        </row>
        <row r="272">
          <cell r="C272" t="str">
            <v>Other Operating Items</v>
          </cell>
        </row>
        <row r="273">
          <cell r="C273" t="str">
            <v>Gillette Share Non-Cons Subs</v>
          </cell>
        </row>
        <row r="274">
          <cell r="C274" t="str">
            <v>Gross Factory PME</v>
          </cell>
        </row>
        <row r="275">
          <cell r="C275" t="str">
            <v>Gross Administrative PME</v>
          </cell>
        </row>
        <row r="276">
          <cell r="C276" t="str">
            <v>Overhead transferred Out</v>
          </cell>
        </row>
        <row r="277">
          <cell r="C277" t="str">
            <v>Overhead in Inventory Change</v>
          </cell>
        </row>
        <row r="278">
          <cell r="C278" t="str">
            <v>Customer Service</v>
          </cell>
        </row>
        <row r="279">
          <cell r="C279" t="str">
            <v>Freight</v>
          </cell>
          <cell r="O279" t="str">
            <v xml:space="preserve">     419,836.18  USD</v>
          </cell>
          <cell r="S279" t="str">
            <v xml:space="preserve">   5,562,645.83  USD</v>
          </cell>
        </row>
        <row r="280">
          <cell r="C280" t="str">
            <v>Research &amp; Development</v>
          </cell>
        </row>
        <row r="282">
          <cell r="C282" t="str">
            <v>Market PFO (Corporate Basis)</v>
          </cell>
          <cell r="O282" t="str">
            <v xml:space="preserve">  90,878,025.27  USD</v>
          </cell>
          <cell r="S282" t="str">
            <v>1148,064,206.40  USD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"/>
      <sheetName val="SM adj-crd"/>
      <sheetName val="AR Transfers Exception"/>
      <sheetName val=" Late Payment Fees"/>
      <sheetName val=" Late Fee Credits"/>
      <sheetName val=" Late Filing Fee"/>
      <sheetName val="Applied Disbursements"/>
      <sheetName val="Jan netting"/>
      <sheetName val="Invoice Exception Jan"/>
      <sheetName val="Billing Exception Jan"/>
      <sheetName val="Aged AR"/>
      <sheetName val="1-Close pro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Schedule "/>
      <sheetName val="Billing Check Sheet"/>
      <sheetName val="AR Schedule"/>
      <sheetName val="Jan Billing Summary"/>
      <sheetName val="SM Charges"/>
      <sheetName val="Contributors"/>
      <sheetName val="LIRE"/>
      <sheetName val="Deminimis "/>
      <sheetName val="SM adj-crd"/>
      <sheetName val="AR Transfers Exception"/>
      <sheetName val="Applied Disbursements"/>
      <sheetName val="Jan netting"/>
      <sheetName val=" Late Payment Fees"/>
      <sheetName val=" Late Fee Credits"/>
      <sheetName val=" Late Filing Fee"/>
      <sheetName val="Invoice Exception Jan"/>
      <sheetName val="monthly Collection Summary  "/>
      <sheetName val="Billing Exception Jan"/>
      <sheetName val="Aged AR"/>
      <sheetName val="Collection Summary "/>
      <sheetName val="Cumulative Billing Summary"/>
      <sheetName val="1-Close proc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 t="str">
            <v>HC</v>
          </cell>
          <cell r="B2">
            <v>298747223.72039974</v>
          </cell>
          <cell r="C2">
            <v>218292355.98209971</v>
          </cell>
          <cell r="D2">
            <v>23057669.622699998</v>
          </cell>
          <cell r="E2">
            <v>11160004.711700004</v>
          </cell>
          <cell r="F2">
            <v>3258303.5068999999</v>
          </cell>
          <cell r="G2">
            <v>5126567.7397999987</v>
          </cell>
          <cell r="H2">
            <v>4027754.659</v>
          </cell>
          <cell r="I2">
            <v>8054168.8806000017</v>
          </cell>
          <cell r="J2">
            <v>25770398.617600009</v>
          </cell>
        </row>
        <row r="3">
          <cell r="A3" t="str">
            <v>LI</v>
          </cell>
          <cell r="B3">
            <v>71029351.56859985</v>
          </cell>
          <cell r="C3">
            <v>51750514.828199863</v>
          </cell>
          <cell r="D3">
            <v>5201225.6768000005</v>
          </cell>
          <cell r="E3">
            <v>2665251.6078000003</v>
          </cell>
          <cell r="F3">
            <v>784778.60419999983</v>
          </cell>
          <cell r="G3">
            <v>1346357.1326000001</v>
          </cell>
          <cell r="H3">
            <v>1055181.3858</v>
          </cell>
          <cell r="I3">
            <v>2000356.0744</v>
          </cell>
          <cell r="J3">
            <v>6225686.258799999</v>
          </cell>
        </row>
        <row r="4">
          <cell r="A4" t="str">
            <v>RHC</v>
          </cell>
          <cell r="B4">
            <v>1819793.9617000001</v>
          </cell>
          <cell r="C4">
            <v>913077.03649999981</v>
          </cell>
          <cell r="D4">
            <v>262517.50359999994</v>
          </cell>
          <cell r="E4">
            <v>129116.86020000001</v>
          </cell>
          <cell r="F4">
            <v>37293.473100000003</v>
          </cell>
          <cell r="G4">
            <v>62623.223399999981</v>
          </cell>
          <cell r="H4">
            <v>50196.913200000003</v>
          </cell>
          <cell r="I4">
            <v>80832.968400000012</v>
          </cell>
          <cell r="J4">
            <v>284135.98330000014</v>
          </cell>
        </row>
        <row r="5">
          <cell r="A5" t="str">
            <v>SLC</v>
          </cell>
          <cell r="B5">
            <v>207029842.36509979</v>
          </cell>
          <cell r="C5">
            <v>146512260.73449981</v>
          </cell>
          <cell r="D5">
            <v>15861241.023800001</v>
          </cell>
          <cell r="E5">
            <v>8331443.7881000014</v>
          </cell>
          <cell r="F5">
            <v>2277966.8001999999</v>
          </cell>
          <cell r="G5">
            <v>4490979.9084999999</v>
          </cell>
          <cell r="H5">
            <v>3514184.7073999997</v>
          </cell>
          <cell r="I5">
            <v>6861054.0946000014</v>
          </cell>
          <cell r="J5">
            <v>19180711.308000002</v>
          </cell>
        </row>
        <row r="6">
          <cell r="A6" t="str">
            <v>Cr</v>
          </cell>
          <cell r="B6">
            <v>-49715121.904399946</v>
          </cell>
          <cell r="C6">
            <v>-49715121.904399946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Lat</v>
          </cell>
          <cell r="B7">
            <v>10496314.2732</v>
          </cell>
          <cell r="C7">
            <v>878522.63989999995</v>
          </cell>
          <cell r="D7">
            <v>614029.72210000013</v>
          </cell>
          <cell r="E7">
            <v>623270.14110000012</v>
          </cell>
          <cell r="F7">
            <v>530460.41009999998</v>
          </cell>
          <cell r="G7">
            <v>445384.3175</v>
          </cell>
          <cell r="H7">
            <v>450258.69619999989</v>
          </cell>
          <cell r="I7">
            <v>2200597.3134000003</v>
          </cell>
          <cell r="J7">
            <v>4753791.0328999991</v>
          </cell>
        </row>
        <row r="8">
          <cell r="A8" t="str">
            <v>Other</v>
          </cell>
          <cell r="B8">
            <v>11236436.5178</v>
          </cell>
          <cell r="C8">
            <v>577841.5368</v>
          </cell>
          <cell r="D8">
            <v>520415.30049999995</v>
          </cell>
          <cell r="E8">
            <v>7101041.7340000002</v>
          </cell>
          <cell r="F8">
            <v>246873.05</v>
          </cell>
          <cell r="G8">
            <v>1.3900000000000001E-2</v>
          </cell>
          <cell r="H8">
            <v>141119.26999999999</v>
          </cell>
          <cell r="I8">
            <v>1300864.3688000001</v>
          </cell>
          <cell r="J8">
            <v>1348281.2438000001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Paper Flow"/>
      <sheetName val="Plan vs plan variance analysis"/>
      <sheetName val="Total Receipts Interest Outlays"/>
      <sheetName val="Total Prog &amp; Interest Receipts"/>
      <sheetName val="Summary - Program Receipts"/>
      <sheetName val="Summary - Interest Receipts"/>
      <sheetName val="Summary - Total Outlays"/>
      <sheetName val="Summary - Program Outlays"/>
      <sheetName val="Summary - Administrative Exps"/>
      <sheetName val="GJW Summary 1"/>
      <sheetName val="GJW Summary 2"/>
      <sheetName val="TR224 Outlays"/>
      <sheetName val="TR224  Receipts"/>
      <sheetName val="SLD Obligations-Monthly"/>
      <sheetName val="SLD Obligations- Quarterly"/>
      <sheetName val="HC Disbursements (PRIOR)"/>
      <sheetName val="#3 - Oblig by Quarter"/>
      <sheetName val="RHC Obligations by Month"/>
      <sheetName val="Assumptions - General"/>
      <sheetName val="Model 20%40%1E2 LI FCC"/>
      <sheetName val="Assumption - LI"/>
      <sheetName val="LI Disbursements_Prev Version"/>
      <sheetName val="Low Income Disb Model_FCC"/>
      <sheetName val="Assumption - HC"/>
      <sheetName val="HC Disbursements"/>
      <sheetName val="Assumptions HC pre 2012"/>
      <sheetName val="HC Model_2012 Forward"/>
      <sheetName val="HC Calendar Year_2012 Forward"/>
      <sheetName val="HC CY quarters 2013 Forward"/>
      <sheetName val="HC CY quarters 2012 Forward"/>
      <sheetName val="IDV Mailings"/>
      <sheetName val="LI Balance Calc"/>
      <sheetName val="HC Balance Calc"/>
      <sheetName val="M02 - 4Q2010"/>
      <sheetName val="M02 - 3Q2010"/>
      <sheetName val="M02 - 2Q2010"/>
      <sheetName val="M02 - 1Q2010"/>
      <sheetName val="M02 - 4Q2009"/>
      <sheetName val="M02 - 3Q2009"/>
      <sheetName val="M02 - 2Q2009"/>
      <sheetName val="M02 - 1Q2009"/>
      <sheetName val="Fund Balance"/>
      <sheetName val="M02 - 1Q2012"/>
      <sheetName val="M02 - 3Q2011"/>
      <sheetName val="M02 - 4Q2011"/>
      <sheetName val="M02 - 2Q2012"/>
      <sheetName val="M02 - 3Q2012"/>
      <sheetName val="M02 - 4Q2012"/>
      <sheetName val="M02 - 1Q2011"/>
      <sheetName val="M02 - 2Q2011"/>
      <sheetName val="M03 2003"/>
      <sheetName val="M02 - 2Q2008"/>
      <sheetName val="M02- 3Q2008"/>
      <sheetName val="MO2-4Q2008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92">
          <cell r="W92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sTableBraun"/>
      <sheetName val="Checklist"/>
      <sheetName val="130 GCONA"/>
      <sheetName val="130 1CANADA"/>
      <sheetName val="130 1OUSPROF"/>
      <sheetName val="130 1OCANADA"/>
      <sheetName val="130 1THERMO"/>
      <sheetName val="130 1NAMERHQ"/>
      <sheetName val="130 1NAMTOT"/>
    </sheetNames>
    <sheetDataSet>
      <sheetData sheetId="0" refreshError="1">
        <row r="4">
          <cell r="C4" t="str">
            <v>Apr 2000</v>
          </cell>
          <cell r="D4">
            <v>36646</v>
          </cell>
        </row>
        <row r="5">
          <cell r="C5" t="str">
            <v>Apr 2001</v>
          </cell>
          <cell r="D5">
            <v>37011</v>
          </cell>
        </row>
        <row r="6">
          <cell r="C6" t="str">
            <v>Apr 2002</v>
          </cell>
          <cell r="D6">
            <v>37376</v>
          </cell>
        </row>
        <row r="7">
          <cell r="C7" t="str">
            <v>Aug 2000</v>
          </cell>
          <cell r="D7">
            <v>36769</v>
          </cell>
        </row>
        <row r="8">
          <cell r="C8" t="str">
            <v>Aug 2001</v>
          </cell>
          <cell r="D8">
            <v>37134</v>
          </cell>
        </row>
        <row r="9">
          <cell r="C9" t="str">
            <v>Aug 2002</v>
          </cell>
          <cell r="D9">
            <v>37499</v>
          </cell>
        </row>
        <row r="10">
          <cell r="C10" t="str">
            <v>Dec 2000</v>
          </cell>
          <cell r="D10">
            <v>36891</v>
          </cell>
        </row>
        <row r="11">
          <cell r="C11" t="str">
            <v>Dec 2001</v>
          </cell>
          <cell r="D11">
            <v>37256</v>
          </cell>
        </row>
        <row r="12">
          <cell r="C12" t="str">
            <v>Dec 2002</v>
          </cell>
          <cell r="D12">
            <v>37621</v>
          </cell>
        </row>
        <row r="13">
          <cell r="C13" t="str">
            <v>Feb 2000</v>
          </cell>
          <cell r="D13">
            <v>36584</v>
          </cell>
        </row>
        <row r="14">
          <cell r="C14" t="str">
            <v>Feb 2001</v>
          </cell>
          <cell r="D14">
            <v>36950</v>
          </cell>
        </row>
        <row r="15">
          <cell r="C15" t="str">
            <v>Feb 2002</v>
          </cell>
          <cell r="D15">
            <v>37315</v>
          </cell>
        </row>
        <row r="16">
          <cell r="C16" t="str">
            <v>Jan 2000</v>
          </cell>
          <cell r="D16">
            <v>36556</v>
          </cell>
        </row>
        <row r="17">
          <cell r="C17" t="str">
            <v>Jan 2001</v>
          </cell>
          <cell r="D17">
            <v>36922</v>
          </cell>
        </row>
        <row r="18">
          <cell r="C18" t="str">
            <v>Jan 2002</v>
          </cell>
          <cell r="D18">
            <v>37287</v>
          </cell>
        </row>
        <row r="19">
          <cell r="C19" t="str">
            <v>Jul 2000</v>
          </cell>
          <cell r="D19">
            <v>36738</v>
          </cell>
        </row>
        <row r="20">
          <cell r="C20" t="str">
            <v>Jul 2001</v>
          </cell>
          <cell r="D20">
            <v>37103</v>
          </cell>
        </row>
        <row r="21">
          <cell r="C21" t="str">
            <v>Jul 2002</v>
          </cell>
          <cell r="D21">
            <v>37468</v>
          </cell>
        </row>
        <row r="22">
          <cell r="C22" t="str">
            <v>Jun 2000</v>
          </cell>
          <cell r="D22">
            <v>36707</v>
          </cell>
        </row>
        <row r="23">
          <cell r="C23" t="str">
            <v>Jun 2001</v>
          </cell>
          <cell r="D23">
            <v>37072</v>
          </cell>
        </row>
        <row r="24">
          <cell r="C24" t="str">
            <v>Jun 2002</v>
          </cell>
          <cell r="D24">
            <v>37437</v>
          </cell>
        </row>
        <row r="25">
          <cell r="C25" t="str">
            <v>Mar 2000</v>
          </cell>
          <cell r="D25">
            <v>36616</v>
          </cell>
        </row>
        <row r="26">
          <cell r="C26" t="str">
            <v>Mar 2001</v>
          </cell>
          <cell r="D26">
            <v>36981</v>
          </cell>
        </row>
        <row r="27">
          <cell r="C27" t="str">
            <v>Mar 2002</v>
          </cell>
          <cell r="D27">
            <v>37346</v>
          </cell>
        </row>
        <row r="28">
          <cell r="C28" t="str">
            <v>May 2000</v>
          </cell>
          <cell r="D28">
            <v>36677</v>
          </cell>
        </row>
        <row r="29">
          <cell r="C29" t="str">
            <v>May 2001</v>
          </cell>
          <cell r="D29">
            <v>37042</v>
          </cell>
        </row>
        <row r="30">
          <cell r="C30" t="str">
            <v>May 2002</v>
          </cell>
          <cell r="D30">
            <v>37407</v>
          </cell>
        </row>
        <row r="31">
          <cell r="C31" t="str">
            <v>Nov 2000</v>
          </cell>
          <cell r="D31">
            <v>36860</v>
          </cell>
        </row>
        <row r="32">
          <cell r="C32" t="str">
            <v>Nov 2001</v>
          </cell>
          <cell r="D32">
            <v>37225</v>
          </cell>
        </row>
        <row r="33">
          <cell r="C33" t="str">
            <v>Nov 2002</v>
          </cell>
          <cell r="D33">
            <v>37590</v>
          </cell>
        </row>
        <row r="34">
          <cell r="C34" t="str">
            <v>Oct 2000</v>
          </cell>
          <cell r="D34">
            <v>36830</v>
          </cell>
        </row>
        <row r="35">
          <cell r="C35" t="str">
            <v>Oct 2001</v>
          </cell>
          <cell r="D35">
            <v>37195</v>
          </cell>
        </row>
        <row r="36">
          <cell r="C36" t="str">
            <v>Oct 2002</v>
          </cell>
          <cell r="D36">
            <v>37560</v>
          </cell>
        </row>
        <row r="37">
          <cell r="C37" t="str">
            <v>Sep 2000</v>
          </cell>
          <cell r="D37">
            <v>36799</v>
          </cell>
        </row>
        <row r="38">
          <cell r="C38" t="str">
            <v>Sep 2001</v>
          </cell>
          <cell r="D38">
            <v>37164</v>
          </cell>
        </row>
        <row r="39">
          <cell r="C39" t="str">
            <v>Sep 2002</v>
          </cell>
          <cell r="D39">
            <v>37529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73"/>
  <sheetViews>
    <sheetView tabSelected="1" view="pageLayout" zoomScaleNormal="115" zoomScaleSheetLayoutView="85" workbookViewId="0">
      <selection activeCell="A76" sqref="A76"/>
    </sheetView>
  </sheetViews>
  <sheetFormatPr defaultColWidth="1.54296875" defaultRowHeight="15.5" x14ac:dyDescent="0.35"/>
  <cols>
    <col min="1" max="1" width="24.81640625" style="1" customWidth="1"/>
    <col min="2" max="2" width="18.81640625" style="11" bestFit="1" customWidth="1"/>
    <col min="3" max="3" width="18.54296875" style="11" bestFit="1" customWidth="1"/>
    <col min="4" max="4" width="19.26953125" style="11" bestFit="1" customWidth="1"/>
    <col min="5" max="5" width="18" style="11" customWidth="1"/>
    <col min="6" max="6" width="18.453125" style="11" customWidth="1"/>
    <col min="7" max="7" width="24" style="1" customWidth="1"/>
    <col min="8" max="8" width="21.453125" style="1" bestFit="1" customWidth="1"/>
    <col min="9" max="9" width="10.453125" style="1" customWidth="1"/>
    <col min="10" max="10" width="5.1796875" style="1" customWidth="1"/>
    <col min="11" max="11" width="11.54296875" style="1" customWidth="1"/>
    <col min="12" max="12" width="9.54296875" style="1" customWidth="1"/>
    <col min="13" max="13" width="16.453125" style="1" customWidth="1"/>
    <col min="14" max="14" width="16.453125" style="1" bestFit="1" customWidth="1"/>
    <col min="15" max="15" width="13.81640625" style="1" bestFit="1" customWidth="1"/>
    <col min="16" max="17" width="12.54296875" style="1" customWidth="1"/>
    <col min="18" max="16384" width="1.54296875" style="1"/>
  </cols>
  <sheetData>
    <row r="1" spans="1:35" x14ac:dyDescent="0.35">
      <c r="A1" s="73" t="s">
        <v>0</v>
      </c>
      <c r="B1" s="73"/>
      <c r="C1" s="73"/>
      <c r="D1" s="73"/>
      <c r="E1" s="73"/>
      <c r="F1" s="73"/>
    </row>
    <row r="2" spans="1:35" x14ac:dyDescent="0.35">
      <c r="A2" s="73" t="s">
        <v>1</v>
      </c>
      <c r="B2" s="73"/>
      <c r="C2" s="73"/>
      <c r="D2" s="73"/>
      <c r="E2" s="73"/>
      <c r="F2" s="73"/>
    </row>
    <row r="3" spans="1:35" x14ac:dyDescent="0.35">
      <c r="A3" s="73">
        <v>2020</v>
      </c>
      <c r="B3" s="73"/>
      <c r="C3" s="73"/>
      <c r="D3" s="73"/>
      <c r="E3" s="73"/>
      <c r="F3" s="73"/>
    </row>
    <row r="4" spans="1:35" x14ac:dyDescent="0.35">
      <c r="A4" s="2"/>
      <c r="B4" s="3"/>
      <c r="C4" s="3"/>
      <c r="D4" s="3"/>
      <c r="E4" s="3"/>
      <c r="F4" s="3"/>
    </row>
    <row r="5" spans="1:35" x14ac:dyDescent="0.35">
      <c r="A5" s="4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35" x14ac:dyDescent="0.35">
      <c r="A6" s="4"/>
      <c r="B6" s="6"/>
      <c r="C6" s="6"/>
      <c r="D6" s="6"/>
      <c r="E6" s="6"/>
      <c r="F6" s="6"/>
    </row>
    <row r="7" spans="1:35" ht="16" thickBot="1" x14ac:dyDescent="0.4">
      <c r="A7" s="7" t="s">
        <v>7</v>
      </c>
      <c r="B7" s="8">
        <v>3553675582.6202683</v>
      </c>
      <c r="C7" s="8">
        <v>1544176577.7942343</v>
      </c>
      <c r="D7" s="8">
        <v>327329175.40602952</v>
      </c>
      <c r="E7" s="8">
        <v>1043125328.0678284</v>
      </c>
      <c r="F7" s="8">
        <v>6468306663.888361</v>
      </c>
    </row>
    <row r="8" spans="1:35" ht="16" thickTop="1" x14ac:dyDescent="0.35">
      <c r="A8" s="4"/>
      <c r="B8" s="6"/>
      <c r="C8" s="6"/>
      <c r="D8" s="6"/>
      <c r="E8" s="6"/>
      <c r="F8" s="6"/>
    </row>
    <row r="9" spans="1:35" x14ac:dyDescent="0.35">
      <c r="A9" s="4"/>
      <c r="B9" s="6"/>
      <c r="C9" s="6"/>
      <c r="D9" s="6"/>
      <c r="E9" s="6"/>
      <c r="F9" s="6"/>
    </row>
    <row r="10" spans="1:35" x14ac:dyDescent="0.35">
      <c r="A10" s="9" t="s">
        <v>8</v>
      </c>
      <c r="B10" s="6"/>
      <c r="C10" s="6"/>
      <c r="D10" s="6"/>
      <c r="E10" s="6"/>
      <c r="F10" s="6"/>
    </row>
    <row r="11" spans="1:35" x14ac:dyDescent="0.35">
      <c r="A11" s="4" t="s">
        <v>9</v>
      </c>
      <c r="B11" s="10">
        <v>420819424.34753191</v>
      </c>
      <c r="C11" s="10">
        <v>1253026911.5655849</v>
      </c>
      <c r="D11" s="10">
        <v>201452813.82671696</v>
      </c>
      <c r="E11" s="10">
        <v>148398357.17016599</v>
      </c>
      <c r="F11" s="10">
        <v>2023697506.9099998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x14ac:dyDescent="0.35">
      <c r="A12" s="4" t="s">
        <v>10</v>
      </c>
      <c r="B12" s="12">
        <v>-483568656.13255364</v>
      </c>
      <c r="C12" s="12">
        <v>-1269158407.0927954</v>
      </c>
      <c r="D12" s="12">
        <v>-199166935.458022</v>
      </c>
      <c r="E12" s="12">
        <v>-31005934.756627999</v>
      </c>
      <c r="F12" s="13">
        <v>-1982899933.4399991</v>
      </c>
      <c r="G12" s="11"/>
      <c r="H12" s="14"/>
      <c r="I12" s="14"/>
      <c r="J12" s="14"/>
      <c r="K12" s="14"/>
      <c r="L12" s="14"/>
      <c r="M12" s="1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x14ac:dyDescent="0.35">
      <c r="A13" s="4" t="s">
        <v>11</v>
      </c>
      <c r="B13" s="12">
        <v>-18568968.965103999</v>
      </c>
      <c r="C13" s="12">
        <v>-11432551.968047999</v>
      </c>
      <c r="D13" s="12">
        <v>-12114352.360976001</v>
      </c>
      <c r="E13" s="12">
        <v>-4098284.275872</v>
      </c>
      <c r="F13" s="13">
        <v>-46214157.57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x14ac:dyDescent="0.35">
      <c r="A14" s="4" t="s">
        <v>12</v>
      </c>
      <c r="B14" s="12">
        <v>0</v>
      </c>
      <c r="C14" s="12">
        <v>0</v>
      </c>
      <c r="D14" s="12">
        <v>0</v>
      </c>
      <c r="E14" s="12">
        <v>0</v>
      </c>
      <c r="F14" s="13"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x14ac:dyDescent="0.35">
      <c r="A15" s="4" t="s">
        <v>13</v>
      </c>
      <c r="B15" s="12">
        <v>-178961.64124</v>
      </c>
      <c r="C15" s="12">
        <v>-550789.29055999999</v>
      </c>
      <c r="D15" s="12">
        <v>-93721.082519999996</v>
      </c>
      <c r="E15" s="12">
        <v>-62902.785680000001</v>
      </c>
      <c r="F15" s="13">
        <v>-886374.8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16" thickBot="1" x14ac:dyDescent="0.4">
      <c r="A16" s="4" t="s">
        <v>14</v>
      </c>
      <c r="B16" s="12">
        <v>898.7823805809021</v>
      </c>
      <c r="C16" s="12">
        <v>-324.32400369644165</v>
      </c>
      <c r="D16" s="12">
        <v>-926.12907320261002</v>
      </c>
      <c r="E16" s="12">
        <v>351.70152044296265</v>
      </c>
      <c r="F16" s="13">
        <v>3.0824124813079834E-2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t="16" thickTop="1" x14ac:dyDescent="0.35">
      <c r="A17" s="7" t="s">
        <v>15</v>
      </c>
      <c r="B17" s="15">
        <v>3472179319.0112834</v>
      </c>
      <c r="C17" s="15">
        <v>1516061416.684412</v>
      </c>
      <c r="D17" s="15">
        <v>317406054.20215529</v>
      </c>
      <c r="E17" s="15">
        <v>1156356915.1213348</v>
      </c>
      <c r="F17" s="15">
        <v>6462003705.019186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x14ac:dyDescent="0.35">
      <c r="A18" s="4"/>
      <c r="B18" s="16"/>
      <c r="C18" s="16"/>
      <c r="D18" s="16"/>
      <c r="E18" s="16"/>
      <c r="F18" s="1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x14ac:dyDescent="0.35">
      <c r="A19" s="4"/>
      <c r="B19" s="17"/>
      <c r="C19" s="17"/>
      <c r="D19" s="17"/>
      <c r="E19" s="17"/>
      <c r="F19" s="17"/>
      <c r="G19" s="18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x14ac:dyDescent="0.35">
      <c r="A20" s="9" t="s">
        <v>16</v>
      </c>
      <c r="B20" s="16"/>
      <c r="C20" s="16"/>
      <c r="D20" s="16"/>
      <c r="E20" s="16"/>
      <c r="F20" s="16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1:35" x14ac:dyDescent="0.35">
      <c r="A21" s="4" t="s">
        <v>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x14ac:dyDescent="0.35">
      <c r="A22" s="4" t="s">
        <v>10</v>
      </c>
      <c r="B22" s="12">
        <v>0</v>
      </c>
      <c r="C22" s="12">
        <v>0</v>
      </c>
      <c r="D22" s="12">
        <v>0</v>
      </c>
      <c r="E22" s="12">
        <v>0</v>
      </c>
      <c r="F22" s="13">
        <v>0</v>
      </c>
    </row>
    <row r="23" spans="1:35" x14ac:dyDescent="0.35">
      <c r="A23" s="4" t="s">
        <v>11</v>
      </c>
      <c r="B23" s="12">
        <v>0</v>
      </c>
      <c r="C23" s="12">
        <v>0</v>
      </c>
      <c r="D23" s="12">
        <v>0</v>
      </c>
      <c r="E23" s="12">
        <v>0</v>
      </c>
      <c r="F23" s="13">
        <v>0</v>
      </c>
    </row>
    <row r="24" spans="1:35" x14ac:dyDescent="0.35">
      <c r="A24" s="4" t="s">
        <v>12</v>
      </c>
      <c r="B24" s="12">
        <v>0</v>
      </c>
      <c r="C24" s="12">
        <v>0</v>
      </c>
      <c r="D24" s="12">
        <v>0</v>
      </c>
      <c r="E24" s="12">
        <v>0</v>
      </c>
      <c r="F24" s="13">
        <v>0</v>
      </c>
    </row>
    <row r="25" spans="1:35" x14ac:dyDescent="0.35">
      <c r="A25" s="4" t="s">
        <v>13</v>
      </c>
      <c r="B25" s="12">
        <v>0</v>
      </c>
      <c r="C25" s="12">
        <v>0</v>
      </c>
      <c r="D25" s="12">
        <v>0</v>
      </c>
      <c r="E25" s="12">
        <v>0</v>
      </c>
      <c r="F25" s="13">
        <v>0</v>
      </c>
    </row>
    <row r="26" spans="1:35" ht="16" thickBot="1" x14ac:dyDescent="0.4">
      <c r="A26" s="4" t="s">
        <v>14</v>
      </c>
      <c r="B26" s="12">
        <v>0</v>
      </c>
      <c r="C26" s="12">
        <v>0</v>
      </c>
      <c r="D26" s="12">
        <v>0</v>
      </c>
      <c r="E26" s="12">
        <v>0</v>
      </c>
      <c r="F26" s="13">
        <v>0</v>
      </c>
    </row>
    <row r="27" spans="1:35" ht="16" thickTop="1" x14ac:dyDescent="0.35">
      <c r="A27" s="7" t="s">
        <v>17</v>
      </c>
      <c r="B27" s="15">
        <v>3472179319.0112834</v>
      </c>
      <c r="C27" s="15">
        <v>1516061416.684412</v>
      </c>
      <c r="D27" s="15">
        <v>317406054.20215529</v>
      </c>
      <c r="E27" s="15">
        <v>1156356915.1213348</v>
      </c>
      <c r="F27" s="15">
        <v>6462003705.019186</v>
      </c>
      <c r="G27" s="20"/>
    </row>
    <row r="28" spans="1:35" x14ac:dyDescent="0.35">
      <c r="A28" s="4"/>
      <c r="B28" s="21"/>
      <c r="C28" s="21"/>
      <c r="D28" s="21"/>
      <c r="E28" s="21"/>
      <c r="F28" s="21"/>
    </row>
    <row r="29" spans="1:35" x14ac:dyDescent="0.35">
      <c r="A29" s="4"/>
      <c r="B29" s="21"/>
      <c r="C29" s="21"/>
      <c r="D29" s="21"/>
      <c r="E29" s="21"/>
      <c r="F29" s="21"/>
    </row>
    <row r="30" spans="1:35" x14ac:dyDescent="0.35">
      <c r="A30" s="9" t="s">
        <v>18</v>
      </c>
      <c r="B30" s="16"/>
      <c r="C30" s="16"/>
      <c r="D30" s="16"/>
      <c r="E30" s="16"/>
      <c r="F30" s="16"/>
    </row>
    <row r="31" spans="1:35" x14ac:dyDescent="0.35">
      <c r="A31" s="4" t="s">
        <v>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</row>
    <row r="32" spans="1:35" x14ac:dyDescent="0.35">
      <c r="A32" s="4" t="s">
        <v>10</v>
      </c>
      <c r="B32" s="12">
        <v>0</v>
      </c>
      <c r="C32" s="12">
        <v>0</v>
      </c>
      <c r="D32" s="12">
        <v>0</v>
      </c>
      <c r="E32" s="12">
        <v>0</v>
      </c>
      <c r="F32" s="13">
        <v>0</v>
      </c>
    </row>
    <row r="33" spans="1:6" x14ac:dyDescent="0.35">
      <c r="A33" s="4" t="s">
        <v>11</v>
      </c>
      <c r="B33" s="12">
        <v>0</v>
      </c>
      <c r="C33" s="12">
        <v>0</v>
      </c>
      <c r="D33" s="12">
        <v>0</v>
      </c>
      <c r="E33" s="12">
        <v>0</v>
      </c>
      <c r="F33" s="13">
        <v>0</v>
      </c>
    </row>
    <row r="34" spans="1:6" x14ac:dyDescent="0.35">
      <c r="A34" s="4" t="s">
        <v>12</v>
      </c>
      <c r="B34" s="12">
        <v>0</v>
      </c>
      <c r="C34" s="12">
        <v>0</v>
      </c>
      <c r="D34" s="12">
        <v>0</v>
      </c>
      <c r="E34" s="12">
        <v>0</v>
      </c>
      <c r="F34" s="13">
        <v>0</v>
      </c>
    </row>
    <row r="35" spans="1:6" x14ac:dyDescent="0.35">
      <c r="A35" s="4" t="s">
        <v>13</v>
      </c>
      <c r="B35" s="12">
        <v>0</v>
      </c>
      <c r="C35" s="12">
        <v>0</v>
      </c>
      <c r="D35" s="12">
        <v>0</v>
      </c>
      <c r="E35" s="12">
        <v>0</v>
      </c>
      <c r="F35" s="13">
        <v>0</v>
      </c>
    </row>
    <row r="36" spans="1:6" ht="16" thickBot="1" x14ac:dyDescent="0.4">
      <c r="A36" s="4" t="s">
        <v>14</v>
      </c>
      <c r="B36" s="12">
        <v>0</v>
      </c>
      <c r="C36" s="12">
        <v>0</v>
      </c>
      <c r="D36" s="12">
        <v>0</v>
      </c>
      <c r="E36" s="12">
        <v>0</v>
      </c>
      <c r="F36" s="13">
        <v>0</v>
      </c>
    </row>
    <row r="37" spans="1:6" ht="16" thickTop="1" x14ac:dyDescent="0.35">
      <c r="A37" s="7" t="s">
        <v>19</v>
      </c>
      <c r="B37" s="15">
        <v>3472179319.0112834</v>
      </c>
      <c r="C37" s="15">
        <v>1516061416.684412</v>
      </c>
      <c r="D37" s="15">
        <v>317406054.20215529</v>
      </c>
      <c r="E37" s="15">
        <v>1156356915.1213348</v>
      </c>
      <c r="F37" s="15">
        <v>6462003705.019186</v>
      </c>
    </row>
    <row r="38" spans="1:6" x14ac:dyDescent="0.35">
      <c r="A38" s="7"/>
      <c r="B38" s="6"/>
      <c r="C38" s="6"/>
      <c r="D38" s="6"/>
      <c r="E38" s="6"/>
      <c r="F38" s="6"/>
    </row>
    <row r="39" spans="1:6" x14ac:dyDescent="0.35">
      <c r="A39" s="4"/>
      <c r="B39" s="16"/>
      <c r="C39" s="16"/>
      <c r="D39" s="16"/>
      <c r="E39" s="16"/>
      <c r="F39" s="16"/>
    </row>
    <row r="40" spans="1:6" x14ac:dyDescent="0.35">
      <c r="A40" s="9" t="s">
        <v>20</v>
      </c>
      <c r="B40" s="16"/>
      <c r="C40" s="16"/>
      <c r="D40" s="16"/>
      <c r="E40" s="16"/>
      <c r="F40" s="16"/>
    </row>
    <row r="41" spans="1:6" x14ac:dyDescent="0.35">
      <c r="A41" s="4" t="s">
        <v>9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</row>
    <row r="42" spans="1:6" x14ac:dyDescent="0.35">
      <c r="A42" s="4" t="s">
        <v>10</v>
      </c>
      <c r="B42" s="12">
        <v>0</v>
      </c>
      <c r="C42" s="12">
        <v>0</v>
      </c>
      <c r="D42" s="12">
        <v>0</v>
      </c>
      <c r="E42" s="12">
        <v>0</v>
      </c>
      <c r="F42" s="13">
        <v>0</v>
      </c>
    </row>
    <row r="43" spans="1:6" x14ac:dyDescent="0.35">
      <c r="A43" s="4" t="s">
        <v>11</v>
      </c>
      <c r="B43" s="12">
        <v>0</v>
      </c>
      <c r="C43" s="12">
        <v>0</v>
      </c>
      <c r="D43" s="12">
        <v>0</v>
      </c>
      <c r="E43" s="12">
        <v>0</v>
      </c>
      <c r="F43" s="13">
        <v>0</v>
      </c>
    </row>
    <row r="44" spans="1:6" x14ac:dyDescent="0.35">
      <c r="A44" s="4" t="s">
        <v>12</v>
      </c>
      <c r="B44" s="12">
        <v>0</v>
      </c>
      <c r="C44" s="12">
        <v>0</v>
      </c>
      <c r="D44" s="12">
        <v>0</v>
      </c>
      <c r="E44" s="12">
        <v>0</v>
      </c>
      <c r="F44" s="13">
        <v>0</v>
      </c>
    </row>
    <row r="45" spans="1:6" x14ac:dyDescent="0.35">
      <c r="A45" s="4" t="s">
        <v>13</v>
      </c>
      <c r="B45" s="12">
        <v>0</v>
      </c>
      <c r="C45" s="12">
        <v>0</v>
      </c>
      <c r="D45" s="12">
        <v>0</v>
      </c>
      <c r="E45" s="12">
        <v>0</v>
      </c>
      <c r="F45" s="13">
        <v>0</v>
      </c>
    </row>
    <row r="46" spans="1:6" ht="16" thickBot="1" x14ac:dyDescent="0.4">
      <c r="A46" s="4" t="s">
        <v>14</v>
      </c>
      <c r="B46" s="12">
        <v>0</v>
      </c>
      <c r="C46" s="12">
        <v>0</v>
      </c>
      <c r="D46" s="12">
        <v>0</v>
      </c>
      <c r="E46" s="12">
        <v>0</v>
      </c>
      <c r="F46" s="13">
        <v>0</v>
      </c>
    </row>
    <row r="47" spans="1:6" ht="16" thickTop="1" x14ac:dyDescent="0.35">
      <c r="A47" s="7" t="s">
        <v>21</v>
      </c>
      <c r="B47" s="15">
        <v>3472179319.0112834</v>
      </c>
      <c r="C47" s="15">
        <v>1516061416.684412</v>
      </c>
      <c r="D47" s="15">
        <v>317406054.20215529</v>
      </c>
      <c r="E47" s="15">
        <v>1156356915.1213348</v>
      </c>
      <c r="F47" s="15">
        <v>6462003705.019186</v>
      </c>
    </row>
    <row r="48" spans="1:6" x14ac:dyDescent="0.35">
      <c r="A48" s="7"/>
      <c r="B48" s="22"/>
      <c r="C48" s="22"/>
      <c r="D48" s="22"/>
      <c r="E48" s="22"/>
      <c r="F48" s="22"/>
    </row>
    <row r="49" spans="1:6" x14ac:dyDescent="0.35">
      <c r="A49" s="7"/>
      <c r="B49" s="22"/>
      <c r="C49" s="22"/>
      <c r="D49" s="22"/>
      <c r="E49" s="22"/>
      <c r="F49" s="22"/>
    </row>
    <row r="50" spans="1:6" x14ac:dyDescent="0.35">
      <c r="A50" s="9" t="s">
        <v>22</v>
      </c>
      <c r="B50" s="22"/>
      <c r="C50" s="22"/>
      <c r="D50" s="22"/>
      <c r="E50" s="22"/>
      <c r="F50" s="22"/>
    </row>
    <row r="51" spans="1:6" x14ac:dyDescent="0.35">
      <c r="A51" s="4" t="s">
        <v>9</v>
      </c>
      <c r="B51" s="10">
        <v>420819424.34753191</v>
      </c>
      <c r="C51" s="10">
        <v>1253026911.5655849</v>
      </c>
      <c r="D51" s="10">
        <v>201452813.82671696</v>
      </c>
      <c r="E51" s="10">
        <v>148398357.17016599</v>
      </c>
      <c r="F51" s="10">
        <v>2023697506.9099998</v>
      </c>
    </row>
    <row r="52" spans="1:6" x14ac:dyDescent="0.35">
      <c r="A52" s="4" t="s">
        <v>10</v>
      </c>
      <c r="B52" s="12">
        <v>-483568656.13255364</v>
      </c>
      <c r="C52" s="12">
        <v>-1269158407.0927954</v>
      </c>
      <c r="D52" s="12">
        <v>-199166935.458022</v>
      </c>
      <c r="E52" s="12">
        <v>-31005934.756627999</v>
      </c>
      <c r="F52" s="13">
        <v>-1982899933.4399991</v>
      </c>
    </row>
    <row r="53" spans="1:6" x14ac:dyDescent="0.35">
      <c r="A53" s="4" t="s">
        <v>11</v>
      </c>
      <c r="B53" s="12">
        <v>-18568968.965103999</v>
      </c>
      <c r="C53" s="12">
        <v>-11432551.968047999</v>
      </c>
      <c r="D53" s="12">
        <v>-12114352.360976001</v>
      </c>
      <c r="E53" s="12">
        <v>-4098284.275872</v>
      </c>
      <c r="F53" s="13">
        <v>-46214157.57</v>
      </c>
    </row>
    <row r="54" spans="1:6" x14ac:dyDescent="0.35">
      <c r="A54" s="4" t="s">
        <v>12</v>
      </c>
      <c r="B54" s="12">
        <v>0</v>
      </c>
      <c r="C54" s="12">
        <v>0</v>
      </c>
      <c r="D54" s="12">
        <v>0</v>
      </c>
      <c r="E54" s="12">
        <v>0</v>
      </c>
      <c r="F54" s="13">
        <v>0</v>
      </c>
    </row>
    <row r="55" spans="1:6" x14ac:dyDescent="0.35">
      <c r="A55" s="4" t="s">
        <v>13</v>
      </c>
      <c r="B55" s="12">
        <v>-178961.64124</v>
      </c>
      <c r="C55" s="12">
        <v>-550789.29055999999</v>
      </c>
      <c r="D55" s="12">
        <v>-93721.082519999996</v>
      </c>
      <c r="E55" s="12">
        <v>-62902.785680000001</v>
      </c>
      <c r="F55" s="13">
        <v>-886374.8</v>
      </c>
    </row>
    <row r="56" spans="1:6" ht="16" thickBot="1" x14ac:dyDescent="0.4">
      <c r="A56" s="4" t="s">
        <v>14</v>
      </c>
      <c r="B56" s="12">
        <v>898.7823805809021</v>
      </c>
      <c r="C56" s="12">
        <v>-324.32400369644165</v>
      </c>
      <c r="D56" s="12">
        <v>-926.12907320261002</v>
      </c>
      <c r="E56" s="12">
        <v>351.70152044296265</v>
      </c>
      <c r="F56" s="13">
        <v>3.0824124813079834E-2</v>
      </c>
    </row>
    <row r="57" spans="1:6" ht="16" thickTop="1" x14ac:dyDescent="0.35">
      <c r="A57" s="23" t="s">
        <v>23</v>
      </c>
      <c r="B57" s="15">
        <v>3472179319.0112834</v>
      </c>
      <c r="C57" s="15">
        <v>1516061416.684412</v>
      </c>
      <c r="D57" s="15">
        <v>317406054.20215529</v>
      </c>
      <c r="E57" s="15">
        <v>1156356915.1213348</v>
      </c>
      <c r="F57" s="15">
        <v>6462003704.9883614</v>
      </c>
    </row>
    <row r="58" spans="1:6" x14ac:dyDescent="0.35">
      <c r="A58" s="4"/>
      <c r="B58" s="24"/>
      <c r="C58" s="24"/>
      <c r="D58" s="24"/>
      <c r="E58" s="24"/>
      <c r="F58" s="24"/>
    </row>
    <row r="59" spans="1:6" x14ac:dyDescent="0.35">
      <c r="A59" s="4"/>
      <c r="B59" s="24"/>
      <c r="C59" s="24"/>
      <c r="D59" s="24"/>
      <c r="E59" s="24"/>
      <c r="F59" s="24"/>
    </row>
    <row r="60" spans="1:6" x14ac:dyDescent="0.35">
      <c r="A60" s="4"/>
      <c r="B60" s="25"/>
      <c r="C60" s="25"/>
      <c r="D60" s="25"/>
      <c r="E60" s="25"/>
      <c r="F60" s="26"/>
    </row>
    <row r="61" spans="1:6" x14ac:dyDescent="0.35">
      <c r="A61" s="4"/>
      <c r="B61" s="25"/>
      <c r="C61" s="25"/>
      <c r="D61" s="25"/>
      <c r="E61" s="25"/>
      <c r="F61" s="25"/>
    </row>
    <row r="62" spans="1:6" x14ac:dyDescent="0.35">
      <c r="A62" s="4"/>
      <c r="B62" s="27"/>
      <c r="C62" s="27"/>
      <c r="D62" s="27"/>
      <c r="E62" s="27"/>
      <c r="F62" s="6"/>
    </row>
    <row r="63" spans="1:6" x14ac:dyDescent="0.35">
      <c r="A63" s="4"/>
      <c r="B63" s="6"/>
      <c r="C63" s="6"/>
      <c r="D63" s="6"/>
      <c r="E63" s="6"/>
      <c r="F63" s="6"/>
    </row>
    <row r="64" spans="1:6" x14ac:dyDescent="0.35">
      <c r="A64" s="4"/>
      <c r="B64" s="25"/>
      <c r="C64" s="25"/>
      <c r="D64" s="25"/>
      <c r="E64" s="25"/>
      <c r="F64" s="6"/>
    </row>
    <row r="65" spans="1:6" x14ac:dyDescent="0.35">
      <c r="A65" s="4"/>
      <c r="B65" s="6"/>
      <c r="C65" s="6"/>
      <c r="D65" s="6"/>
      <c r="E65" s="6"/>
      <c r="F65" s="6"/>
    </row>
    <row r="66" spans="1:6" x14ac:dyDescent="0.35">
      <c r="A66" s="4"/>
      <c r="B66" s="25"/>
      <c r="C66" s="25"/>
      <c r="D66" s="25"/>
      <c r="E66" s="25"/>
      <c r="F66" s="6"/>
    </row>
    <row r="67" spans="1:6" x14ac:dyDescent="0.35">
      <c r="A67" s="4"/>
      <c r="B67" s="6"/>
      <c r="C67" s="6"/>
      <c r="D67" s="6"/>
      <c r="E67" s="6"/>
      <c r="F67" s="6"/>
    </row>
    <row r="68" spans="1:6" x14ac:dyDescent="0.35">
      <c r="A68" s="4"/>
      <c r="B68" s="6"/>
      <c r="C68" s="6"/>
      <c r="D68" s="6"/>
      <c r="E68" s="6"/>
      <c r="F68" s="6"/>
    </row>
    <row r="69" spans="1:6" x14ac:dyDescent="0.35">
      <c r="A69" s="4"/>
      <c r="B69" s="6"/>
      <c r="C69" s="6"/>
      <c r="D69" s="6"/>
      <c r="E69" s="6"/>
      <c r="F69" s="6"/>
    </row>
    <row r="70" spans="1:6" x14ac:dyDescent="0.35">
      <c r="A70" s="4"/>
      <c r="B70" s="6"/>
      <c r="C70" s="6"/>
      <c r="D70" s="6"/>
      <c r="E70" s="6"/>
      <c r="F70" s="6"/>
    </row>
    <row r="71" spans="1:6" x14ac:dyDescent="0.35">
      <c r="A71" s="4"/>
      <c r="B71" s="6"/>
      <c r="C71" s="6"/>
      <c r="D71" s="6"/>
      <c r="E71" s="6"/>
      <c r="F71" s="6"/>
    </row>
    <row r="72" spans="1:6" x14ac:dyDescent="0.35">
      <c r="A72" s="4"/>
      <c r="B72" s="6"/>
      <c r="C72" s="6"/>
      <c r="D72" s="6"/>
      <c r="E72" s="6"/>
      <c r="F72" s="6"/>
    </row>
    <row r="73" spans="1:6" x14ac:dyDescent="0.35">
      <c r="A73" s="4"/>
      <c r="B73" s="6"/>
      <c r="C73" s="6"/>
      <c r="D73" s="6"/>
      <c r="E73" s="6"/>
      <c r="F73" s="6"/>
    </row>
  </sheetData>
  <mergeCells count="3">
    <mergeCell ref="A1:F1"/>
    <mergeCell ref="A2:F2"/>
    <mergeCell ref="A3:F3"/>
  </mergeCells>
  <pageMargins left="1" right="1" top="1.25" bottom="1.25" header="0.5" footer="0.5"/>
  <pageSetup scale="69" orientation="portrait" r:id="rId1"/>
  <headerFooter alignWithMargins="0">
    <oddHeader>&amp;R&amp;"Times New Roman,Bold"&amp;12Available for Public Use
Appendix M03
3Q2020
Page 1 of 1</oddHeader>
    <oddFooter xml:space="preserve">&amp;L&amp;"Times New Roman,Regular"&amp;12USAC&amp;C&amp;"Times New Roman,Regular"&amp;12Unaudited&amp;R&amp;"Times New Roman,Regular"&amp;12May 1, 2020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"/>
  <sheetViews>
    <sheetView zoomScale="130" zoomScaleNormal="130" zoomScaleSheetLayoutView="115" workbookViewId="0">
      <selection activeCell="A4" sqref="A4"/>
    </sheetView>
  </sheetViews>
  <sheetFormatPr defaultColWidth="9.1796875" defaultRowHeight="10.5" x14ac:dyDescent="0.25"/>
  <cols>
    <col min="1" max="1" width="22" style="31" bestFit="1" customWidth="1"/>
    <col min="2" max="2" width="29.81640625" style="31" bestFit="1" customWidth="1"/>
    <col min="3" max="3" width="19.453125" style="30" bestFit="1" customWidth="1"/>
    <col min="4" max="4" width="19.453125" style="30" customWidth="1"/>
    <col min="5" max="5" width="18.54296875" style="30" bestFit="1" customWidth="1"/>
    <col min="6" max="6" width="17" style="30" bestFit="1" customWidth="1"/>
    <col min="7" max="7" width="18.7265625" style="30" customWidth="1"/>
    <col min="8" max="8" width="1.81640625" style="30" customWidth="1"/>
    <col min="9" max="9" width="17" style="29" hidden="1" customWidth="1"/>
    <col min="10" max="10" width="1.81640625" style="30" hidden="1" customWidth="1"/>
    <col min="11" max="11" width="0" style="30" hidden="1" customWidth="1"/>
    <col min="12" max="19" width="9.1796875" style="30"/>
    <col min="20" max="20" width="13.453125" style="30" customWidth="1"/>
    <col min="21" max="16384" width="9.1796875" style="30"/>
  </cols>
  <sheetData>
    <row r="1" spans="1:10" ht="15.5" x14ac:dyDescent="0.35">
      <c r="A1" s="74" t="s">
        <v>0</v>
      </c>
      <c r="B1" s="74"/>
      <c r="C1" s="74"/>
      <c r="D1" s="74"/>
      <c r="E1" s="74"/>
      <c r="F1" s="74"/>
      <c r="G1" s="74"/>
      <c r="H1" s="28"/>
    </row>
    <row r="2" spans="1:10" ht="15.5" x14ac:dyDescent="0.35">
      <c r="A2" s="74" t="s">
        <v>1</v>
      </c>
      <c r="B2" s="74"/>
      <c r="C2" s="74"/>
      <c r="D2" s="74"/>
      <c r="E2" s="74"/>
      <c r="F2" s="74"/>
      <c r="G2" s="74"/>
      <c r="H2" s="28"/>
    </row>
    <row r="3" spans="1:10" ht="15.5" x14ac:dyDescent="0.35">
      <c r="A3" s="74">
        <v>2019</v>
      </c>
      <c r="B3" s="74"/>
      <c r="C3" s="74"/>
      <c r="D3" s="74"/>
      <c r="E3" s="74"/>
      <c r="F3" s="74"/>
      <c r="G3" s="74"/>
      <c r="H3" s="28"/>
    </row>
    <row r="4" spans="1:10" ht="12.75" customHeight="1" x14ac:dyDescent="0.25">
      <c r="C4" s="32"/>
      <c r="D4" s="32"/>
      <c r="E4" s="32"/>
      <c r="F4" s="32"/>
      <c r="G4" s="32"/>
      <c r="H4" s="32"/>
    </row>
    <row r="5" spans="1:10" s="38" customFormat="1" ht="12.75" customHeight="1" x14ac:dyDescent="0.3">
      <c r="A5" s="33"/>
      <c r="B5" s="33"/>
      <c r="C5" s="34" t="s">
        <v>24</v>
      </c>
      <c r="D5" s="34" t="s">
        <v>25</v>
      </c>
      <c r="E5" s="34" t="s">
        <v>26</v>
      </c>
      <c r="F5" s="34" t="s">
        <v>27</v>
      </c>
      <c r="G5" s="35" t="s">
        <v>6</v>
      </c>
      <c r="H5" s="36"/>
      <c r="I5" s="37"/>
    </row>
    <row r="6" spans="1:10" s="43" customFormat="1" ht="12.75" customHeight="1" x14ac:dyDescent="0.3">
      <c r="A6" s="39"/>
      <c r="B6" s="39"/>
      <c r="C6" s="40"/>
      <c r="D6" s="41"/>
      <c r="E6" s="41"/>
      <c r="F6" s="41"/>
      <c r="G6" s="41"/>
      <c r="H6" s="41"/>
      <c r="I6" s="42"/>
    </row>
    <row r="7" spans="1:10" s="43" customFormat="1" ht="12.75" customHeight="1" thickBot="1" x14ac:dyDescent="0.35">
      <c r="A7" s="44" t="s">
        <v>28</v>
      </c>
      <c r="B7" s="44" t="s">
        <v>29</v>
      </c>
      <c r="C7" s="45">
        <f>'M03'!B7</f>
        <v>3553675582.6202683</v>
      </c>
      <c r="D7" s="45">
        <f>'M03'!C7</f>
        <v>1544176577.7942343</v>
      </c>
      <c r="E7" s="45">
        <f>'M03'!D7</f>
        <v>327329175.40602952</v>
      </c>
      <c r="F7" s="45">
        <f>'M03'!E7</f>
        <v>1043125328.0678284</v>
      </c>
      <c r="G7" s="46">
        <v>6468306663.888361</v>
      </c>
      <c r="H7" s="47"/>
      <c r="I7" s="48" t="s">
        <v>30</v>
      </c>
    </row>
    <row r="8" spans="1:10" s="43" customFormat="1" ht="12.75" customHeight="1" thickTop="1" x14ac:dyDescent="0.3">
      <c r="A8" s="39"/>
      <c r="B8" s="39"/>
      <c r="C8" s="49"/>
      <c r="D8" s="49"/>
      <c r="E8" s="49"/>
      <c r="F8" s="49"/>
      <c r="G8" s="50"/>
      <c r="H8" s="50"/>
      <c r="I8" s="51"/>
    </row>
    <row r="9" spans="1:10" s="43" customFormat="1" ht="12.75" customHeight="1" x14ac:dyDescent="0.3">
      <c r="A9" s="39"/>
      <c r="B9" s="39"/>
      <c r="C9" s="52"/>
      <c r="D9" s="52"/>
      <c r="E9" s="52"/>
      <c r="F9" s="52"/>
      <c r="G9" s="52"/>
      <c r="H9" s="52"/>
      <c r="I9" s="51"/>
    </row>
    <row r="10" spans="1:10" s="43" customFormat="1" ht="12.75" customHeight="1" x14ac:dyDescent="0.3">
      <c r="A10" s="53" t="s">
        <v>31</v>
      </c>
      <c r="B10" s="53"/>
      <c r="C10" s="49"/>
      <c r="D10" s="49"/>
      <c r="E10" s="49"/>
      <c r="F10" s="49"/>
      <c r="G10" s="49"/>
      <c r="H10" s="49"/>
      <c r="I10" s="51"/>
    </row>
    <row r="11" spans="1:10" s="43" customFormat="1" ht="12.75" customHeight="1" x14ac:dyDescent="0.3">
      <c r="A11" s="39" t="s">
        <v>9</v>
      </c>
      <c r="B11" s="39" t="s">
        <v>32</v>
      </c>
      <c r="C11" s="54">
        <v>140993613.87752298</v>
      </c>
      <c r="D11" s="54">
        <v>455644771.65759498</v>
      </c>
      <c r="E11" s="54">
        <v>83680825.926725984</v>
      </c>
      <c r="F11" s="54">
        <v>49307647.688155979</v>
      </c>
      <c r="G11" s="54">
        <f>SUM(C11:F11)</f>
        <v>729626859.14999998</v>
      </c>
      <c r="H11" s="54"/>
      <c r="I11" s="51"/>
    </row>
    <row r="12" spans="1:10" s="43" customFormat="1" ht="12.75" customHeight="1" x14ac:dyDescent="0.3">
      <c r="A12" s="39" t="s">
        <v>10</v>
      </c>
      <c r="B12" s="39" t="s">
        <v>33</v>
      </c>
      <c r="C12" s="54">
        <v>-162873812.42999977</v>
      </c>
      <c r="D12" s="54">
        <v>-437482153.25</v>
      </c>
      <c r="E12" s="54">
        <v>-70217327.909999996</v>
      </c>
      <c r="F12" s="54">
        <v>-9552790.5800000001</v>
      </c>
      <c r="G12" s="55">
        <f t="shared" ref="G12:G15" si="0">SUM(C12:F12)</f>
        <v>-680126084.16999984</v>
      </c>
      <c r="H12" s="55"/>
      <c r="I12" s="51"/>
    </row>
    <row r="13" spans="1:10" s="43" customFormat="1" ht="12.75" customHeight="1" x14ac:dyDescent="0.3">
      <c r="A13" s="39" t="s">
        <v>11</v>
      </c>
      <c r="B13" s="39" t="s">
        <v>34</v>
      </c>
      <c r="C13" s="55">
        <v>-7164010.1799999997</v>
      </c>
      <c r="D13" s="55">
        <v>-4488138.46</v>
      </c>
      <c r="E13" s="55">
        <v>-4520515.87</v>
      </c>
      <c r="F13" s="55">
        <v>-1521534.06</v>
      </c>
      <c r="G13" s="55">
        <f t="shared" si="0"/>
        <v>-17694198.57</v>
      </c>
      <c r="H13" s="55"/>
      <c r="I13" s="51"/>
    </row>
    <row r="14" spans="1:10" s="43" customFormat="1" ht="12.75" customHeight="1" x14ac:dyDescent="0.3">
      <c r="A14" s="39" t="s">
        <v>13</v>
      </c>
      <c r="B14" s="39" t="s">
        <v>35</v>
      </c>
      <c r="C14" s="54">
        <v>-107249.7988</v>
      </c>
      <c r="D14" s="54">
        <v>-346495.08200000005</v>
      </c>
      <c r="E14" s="54">
        <v>-63584.205599999994</v>
      </c>
      <c r="F14" s="54">
        <v>-37506.9136</v>
      </c>
      <c r="G14" s="55">
        <f t="shared" si="0"/>
        <v>-554836</v>
      </c>
      <c r="H14" s="55"/>
      <c r="I14" s="51"/>
    </row>
    <row r="15" spans="1:10" s="43" customFormat="1" ht="12.75" customHeight="1" x14ac:dyDescent="0.3">
      <c r="A15" s="39" t="s">
        <v>12</v>
      </c>
      <c r="B15" s="39" t="s">
        <v>36</v>
      </c>
      <c r="C15" s="56">
        <v>0</v>
      </c>
      <c r="D15" s="56">
        <v>0</v>
      </c>
      <c r="E15" s="56">
        <v>0</v>
      </c>
      <c r="F15" s="56">
        <v>0</v>
      </c>
      <c r="G15" s="56">
        <f t="shared" si="0"/>
        <v>0</v>
      </c>
      <c r="H15" s="56"/>
      <c r="I15" s="51"/>
    </row>
    <row r="16" spans="1:10" s="61" customFormat="1" ht="12.75" customHeight="1" thickBot="1" x14ac:dyDescent="0.35">
      <c r="A16" s="57" t="s">
        <v>37</v>
      </c>
      <c r="B16" s="57"/>
      <c r="C16" s="58">
        <f>SUM(C11:C15)+C7</f>
        <v>3524524124.0889916</v>
      </c>
      <c r="D16" s="58">
        <f>SUM(D11:D15)+D7</f>
        <v>1557504562.6598291</v>
      </c>
      <c r="E16" s="58">
        <f>SUM(E11:E15)+E7</f>
        <v>336208573.34715551</v>
      </c>
      <c r="F16" s="58">
        <f>SUM(F11:F15)+F7</f>
        <v>1081321144.2023845</v>
      </c>
      <c r="G16" s="58">
        <f>SUM(G11:G15)+G7</f>
        <v>6499558404.2983608</v>
      </c>
      <c r="H16" s="59"/>
      <c r="I16" s="51">
        <v>-2.7060508728027344E-2</v>
      </c>
      <c r="J16" s="60"/>
    </row>
    <row r="17" spans="1:10" s="43" customFormat="1" ht="12.75" customHeight="1" thickTop="1" x14ac:dyDescent="0.3">
      <c r="A17" s="39"/>
      <c r="B17" s="39"/>
      <c r="C17" s="62"/>
      <c r="D17" s="62"/>
      <c r="E17" s="62"/>
      <c r="F17" s="62"/>
      <c r="G17" s="62"/>
      <c r="H17" s="62"/>
      <c r="I17" s="51"/>
    </row>
    <row r="18" spans="1:10" s="43" customFormat="1" ht="12.75" customHeight="1" x14ac:dyDescent="0.3">
      <c r="A18" s="53" t="s">
        <v>38</v>
      </c>
      <c r="B18" s="53"/>
      <c r="C18" s="49"/>
      <c r="D18" s="49"/>
      <c r="E18" s="49"/>
      <c r="F18" s="49"/>
      <c r="G18" s="49"/>
      <c r="H18" s="49"/>
      <c r="I18" s="51"/>
    </row>
    <row r="19" spans="1:10" s="43" customFormat="1" ht="12.75" customHeight="1" x14ac:dyDescent="0.3">
      <c r="A19" s="39" t="s">
        <v>9</v>
      </c>
      <c r="B19" s="39" t="s">
        <v>32</v>
      </c>
      <c r="C19" s="54">
        <v>139659527.82510599</v>
      </c>
      <c r="D19" s="54">
        <v>397944974.5160439</v>
      </c>
      <c r="E19" s="54">
        <v>58775825.759357981</v>
      </c>
      <c r="F19" s="54">
        <v>49452582.409492001</v>
      </c>
      <c r="G19" s="54">
        <f t="shared" ref="G19:G23" si="1">SUM(C19:F19)</f>
        <v>645832910.50999987</v>
      </c>
      <c r="H19" s="54"/>
      <c r="I19" s="51"/>
    </row>
    <row r="20" spans="1:10" s="43" customFormat="1" ht="12.75" customHeight="1" x14ac:dyDescent="0.3">
      <c r="A20" s="39" t="s">
        <v>10</v>
      </c>
      <c r="B20" s="39" t="s">
        <v>33</v>
      </c>
      <c r="C20" s="54">
        <v>-179996899.14924097</v>
      </c>
      <c r="D20" s="54">
        <v>-415167982.03653365</v>
      </c>
      <c r="E20" s="54">
        <v>-66154283.052662998</v>
      </c>
      <c r="F20" s="54">
        <v>-4197884.3315619994</v>
      </c>
      <c r="G20" s="55">
        <f t="shared" si="1"/>
        <v>-665517048.56999958</v>
      </c>
      <c r="H20" s="55"/>
      <c r="I20" s="51"/>
    </row>
    <row r="21" spans="1:10" s="43" customFormat="1" ht="12.75" customHeight="1" x14ac:dyDescent="0.3">
      <c r="A21" s="39" t="s">
        <v>11</v>
      </c>
      <c r="B21" s="39" t="s">
        <v>34</v>
      </c>
      <c r="C21" s="55">
        <v>-6260829.734720001</v>
      </c>
      <c r="D21" s="55">
        <v>-2437072.7798079997</v>
      </c>
      <c r="E21" s="55">
        <v>-3090798.1873600003</v>
      </c>
      <c r="F21" s="55">
        <v>-1120779.438112</v>
      </c>
      <c r="G21" s="55">
        <f t="shared" si="1"/>
        <v>-12909480.140000001</v>
      </c>
      <c r="H21" s="55"/>
      <c r="I21" s="51"/>
    </row>
    <row r="22" spans="1:10" s="43" customFormat="1" ht="12.75" customHeight="1" x14ac:dyDescent="0.3">
      <c r="A22" s="39" t="s">
        <v>13</v>
      </c>
      <c r="B22" s="39" t="s">
        <v>35</v>
      </c>
      <c r="C22" s="54">
        <v>-24943.043307000004</v>
      </c>
      <c r="D22" s="54">
        <v>-71058.267617999998</v>
      </c>
      <c r="E22" s="54">
        <v>-10482.305301</v>
      </c>
      <c r="F22" s="54">
        <v>-8833.2737740000011</v>
      </c>
      <c r="G22" s="55">
        <f t="shared" si="1"/>
        <v>-115316.89</v>
      </c>
      <c r="H22" s="55"/>
      <c r="I22" s="51"/>
    </row>
    <row r="23" spans="1:10" s="43" customFormat="1" ht="12.75" customHeight="1" x14ac:dyDescent="0.3">
      <c r="A23" s="39" t="s">
        <v>12</v>
      </c>
      <c r="B23" s="39" t="s">
        <v>36</v>
      </c>
      <c r="C23" s="56">
        <v>0</v>
      </c>
      <c r="D23" s="56">
        <v>0</v>
      </c>
      <c r="E23" s="56">
        <v>0</v>
      </c>
      <c r="F23" s="56">
        <v>0</v>
      </c>
      <c r="G23" s="56">
        <f t="shared" si="1"/>
        <v>0</v>
      </c>
      <c r="H23" s="56"/>
      <c r="I23" s="51"/>
    </row>
    <row r="24" spans="1:10" s="61" customFormat="1" ht="12.75" customHeight="1" thickBot="1" x14ac:dyDescent="0.35">
      <c r="A24" s="57" t="s">
        <v>37</v>
      </c>
      <c r="B24" s="57"/>
      <c r="C24" s="58">
        <f>SUM(C16,C19:C23)</f>
        <v>3477900979.9868298</v>
      </c>
      <c r="D24" s="58">
        <f>SUM(D16,D19:D23)</f>
        <v>1537773424.0919135</v>
      </c>
      <c r="E24" s="58">
        <f>SUM(E16,E19:E23)</f>
        <v>325728835.56118953</v>
      </c>
      <c r="F24" s="58">
        <f>SUM(F16,F19:F23)</f>
        <v>1125446229.5684285</v>
      </c>
      <c r="G24" s="58">
        <f>SUM(G16,G19:G23)</f>
        <v>6466849469.2083607</v>
      </c>
      <c r="H24" s="59"/>
      <c r="I24" s="51">
        <v>-2.7060508728027344E-2</v>
      </c>
      <c r="J24" s="63"/>
    </row>
    <row r="25" spans="1:10" s="43" customFormat="1" ht="12.75" customHeight="1" thickTop="1" x14ac:dyDescent="0.3">
      <c r="A25" s="39"/>
      <c r="B25" s="39"/>
      <c r="C25" s="62"/>
      <c r="D25" s="62"/>
      <c r="E25" s="62"/>
      <c r="F25" s="62"/>
      <c r="G25" s="62"/>
      <c r="H25" s="62"/>
      <c r="I25" s="51"/>
    </row>
    <row r="26" spans="1:10" s="43" customFormat="1" ht="12.75" customHeight="1" x14ac:dyDescent="0.3">
      <c r="A26" s="53" t="s">
        <v>39</v>
      </c>
      <c r="B26" s="53"/>
      <c r="C26" s="49"/>
      <c r="D26" s="49"/>
      <c r="E26" s="49"/>
      <c r="F26" s="49"/>
      <c r="G26" s="49"/>
      <c r="H26" s="49"/>
      <c r="I26" s="51"/>
    </row>
    <row r="27" spans="1:10" s="43" customFormat="1" ht="12.75" customHeight="1" x14ac:dyDescent="0.3">
      <c r="A27" s="39" t="s">
        <v>9</v>
      </c>
      <c r="B27" s="39" t="s">
        <v>32</v>
      </c>
      <c r="C27" s="54">
        <v>140166282.64490297</v>
      </c>
      <c r="D27" s="54">
        <v>399437165.39194602</v>
      </c>
      <c r="E27" s="54">
        <v>58996162.140632987</v>
      </c>
      <c r="F27" s="54">
        <v>49638127.072517999</v>
      </c>
      <c r="G27" s="54">
        <f t="shared" ref="G27:G31" si="2">SUM(C27:F27)</f>
        <v>648237737.25</v>
      </c>
      <c r="H27" s="54"/>
      <c r="I27" s="51"/>
    </row>
    <row r="28" spans="1:10" s="43" customFormat="1" ht="12.75" customHeight="1" x14ac:dyDescent="0.3">
      <c r="A28" s="39" t="s">
        <v>10</v>
      </c>
      <c r="B28" s="39" t="s">
        <v>33</v>
      </c>
      <c r="C28" s="54">
        <v>-140697944.5533129</v>
      </c>
      <c r="D28" s="54">
        <v>-416508271.80626178</v>
      </c>
      <c r="E28" s="54">
        <v>-62795324.495359004</v>
      </c>
      <c r="F28" s="54">
        <v>-17255259.845066</v>
      </c>
      <c r="G28" s="55">
        <f t="shared" si="2"/>
        <v>-637256800.69999969</v>
      </c>
      <c r="H28" s="55"/>
      <c r="I28" s="51"/>
    </row>
    <row r="29" spans="1:10" s="43" customFormat="1" ht="12.75" customHeight="1" x14ac:dyDescent="0.3">
      <c r="A29" s="39" t="s">
        <v>11</v>
      </c>
      <c r="B29" s="39" t="s">
        <v>34</v>
      </c>
      <c r="C29" s="55">
        <v>-5144129.0503839999</v>
      </c>
      <c r="D29" s="55">
        <v>-4507340.7282400001</v>
      </c>
      <c r="E29" s="55">
        <v>-4503038.3036160003</v>
      </c>
      <c r="F29" s="55">
        <v>-1455970.77776</v>
      </c>
      <c r="G29" s="55">
        <f t="shared" si="2"/>
        <v>-15610478.859999999</v>
      </c>
      <c r="H29" s="55"/>
      <c r="I29" s="51"/>
    </row>
    <row r="30" spans="1:10" s="43" customFormat="1" ht="12.75" customHeight="1" x14ac:dyDescent="0.3">
      <c r="A30" s="39" t="s">
        <v>13</v>
      </c>
      <c r="B30" s="39" t="s">
        <v>35</v>
      </c>
      <c r="C30" s="54">
        <v>-46768.799133</v>
      </c>
      <c r="D30" s="54">
        <v>-133235.94094199999</v>
      </c>
      <c r="E30" s="54">
        <v>-19654.571618999998</v>
      </c>
      <c r="F30" s="54">
        <v>-16562.598306</v>
      </c>
      <c r="G30" s="55">
        <f t="shared" si="2"/>
        <v>-216221.90999999997</v>
      </c>
      <c r="H30" s="55"/>
      <c r="I30" s="51"/>
    </row>
    <row r="31" spans="1:10" s="43" customFormat="1" ht="12.75" customHeight="1" x14ac:dyDescent="0.3">
      <c r="A31" s="39" t="s">
        <v>12</v>
      </c>
      <c r="B31" s="39" t="s">
        <v>36</v>
      </c>
      <c r="C31" s="56">
        <v>0</v>
      </c>
      <c r="D31" s="56">
        <v>0</v>
      </c>
      <c r="E31" s="56">
        <v>0</v>
      </c>
      <c r="F31" s="56">
        <v>0</v>
      </c>
      <c r="G31" s="56">
        <f t="shared" si="2"/>
        <v>0</v>
      </c>
      <c r="H31" s="56"/>
      <c r="I31" s="51"/>
    </row>
    <row r="32" spans="1:10" s="61" customFormat="1" ht="12.75" customHeight="1" thickBot="1" x14ac:dyDescent="0.35">
      <c r="A32" s="57" t="s">
        <v>37</v>
      </c>
      <c r="B32" s="57"/>
      <c r="C32" s="58">
        <f>SUM(C24,C27:C31)</f>
        <v>3472178420.2289033</v>
      </c>
      <c r="D32" s="58">
        <f>SUM(D24,D27:D31)</f>
        <v>1516061741.0084157</v>
      </c>
      <c r="E32" s="58">
        <f>SUM(E24,E27:E31)</f>
        <v>317406980.33122855</v>
      </c>
      <c r="F32" s="58">
        <f>SUM(F24,F27:F31)</f>
        <v>1156356563.4198146</v>
      </c>
      <c r="G32" s="58">
        <f>SUM(G24,G27:G31)</f>
        <v>6462003704.9883614</v>
      </c>
      <c r="H32" s="59"/>
      <c r="I32" s="51">
        <v>-2.7062416076660156E-2</v>
      </c>
      <c r="J32" s="63"/>
    </row>
    <row r="33" spans="1:18" s="43" customFormat="1" ht="12.75" customHeight="1" thickTop="1" x14ac:dyDescent="0.3">
      <c r="A33" s="64"/>
      <c r="B33" s="64"/>
      <c r="C33" s="65"/>
      <c r="D33" s="65"/>
      <c r="E33" s="65"/>
      <c r="F33" s="65"/>
      <c r="G33" s="65"/>
      <c r="H33" s="65"/>
      <c r="I33" s="51"/>
    </row>
    <row r="34" spans="1:18" s="43" customFormat="1" ht="12.75" customHeight="1" x14ac:dyDescent="0.3">
      <c r="A34" s="53" t="s">
        <v>40</v>
      </c>
      <c r="B34" s="53"/>
      <c r="C34" s="49"/>
      <c r="D34" s="49"/>
      <c r="E34" s="49"/>
      <c r="F34" s="49"/>
      <c r="G34" s="49"/>
      <c r="H34" s="49"/>
      <c r="I34" s="51"/>
    </row>
    <row r="35" spans="1:18" s="43" customFormat="1" ht="12.75" customHeight="1" x14ac:dyDescent="0.3">
      <c r="A35" s="39" t="s">
        <v>9</v>
      </c>
      <c r="B35" s="39" t="s">
        <v>32</v>
      </c>
      <c r="C35" s="54">
        <v>0</v>
      </c>
      <c r="D35" s="54">
        <v>0</v>
      </c>
      <c r="E35" s="54">
        <v>0</v>
      </c>
      <c r="F35" s="54">
        <v>0</v>
      </c>
      <c r="G35" s="54">
        <f>SUM(C35:F35)</f>
        <v>0</v>
      </c>
      <c r="H35" s="54"/>
      <c r="I35" s="51"/>
      <c r="J35" s="66"/>
      <c r="K35" s="66"/>
      <c r="L35" s="66"/>
      <c r="M35" s="66"/>
      <c r="N35" s="66"/>
      <c r="O35" s="66"/>
      <c r="P35" s="66"/>
      <c r="Q35" s="66"/>
      <c r="R35" s="66"/>
    </row>
    <row r="36" spans="1:18" s="68" customFormat="1" ht="12.75" customHeight="1" x14ac:dyDescent="0.3">
      <c r="A36" s="39" t="s">
        <v>10</v>
      </c>
      <c r="B36" s="39" t="s">
        <v>33</v>
      </c>
      <c r="C36" s="54">
        <v>0</v>
      </c>
      <c r="D36" s="54">
        <v>0</v>
      </c>
      <c r="E36" s="54">
        <v>0</v>
      </c>
      <c r="F36" s="54">
        <v>0</v>
      </c>
      <c r="G36" s="55">
        <f t="shared" ref="G36:G39" si="3">SUM(C36:F36)</f>
        <v>0</v>
      </c>
      <c r="H36" s="55"/>
      <c r="I36" s="67"/>
    </row>
    <row r="37" spans="1:18" s="43" customFormat="1" ht="12.75" customHeight="1" x14ac:dyDescent="0.3">
      <c r="A37" s="39" t="s">
        <v>11</v>
      </c>
      <c r="B37" s="39" t="s">
        <v>34</v>
      </c>
      <c r="C37" s="55">
        <v>0</v>
      </c>
      <c r="D37" s="55">
        <v>0</v>
      </c>
      <c r="E37" s="55">
        <v>0</v>
      </c>
      <c r="F37" s="55">
        <v>0</v>
      </c>
      <c r="G37" s="55">
        <f t="shared" si="3"/>
        <v>0</v>
      </c>
      <c r="H37" s="55"/>
      <c r="I37" s="51"/>
    </row>
    <row r="38" spans="1:18" s="43" customFormat="1" ht="12.75" customHeight="1" x14ac:dyDescent="0.3">
      <c r="A38" s="39" t="s">
        <v>13</v>
      </c>
      <c r="B38" s="39" t="s">
        <v>35</v>
      </c>
      <c r="C38" s="54">
        <v>0</v>
      </c>
      <c r="D38" s="54">
        <v>0</v>
      </c>
      <c r="E38" s="54">
        <v>0</v>
      </c>
      <c r="F38" s="54">
        <v>0</v>
      </c>
      <c r="G38" s="55">
        <f t="shared" si="3"/>
        <v>0</v>
      </c>
      <c r="H38" s="55"/>
      <c r="I38" s="51"/>
    </row>
    <row r="39" spans="1:18" s="43" customFormat="1" ht="12.75" customHeight="1" x14ac:dyDescent="0.3">
      <c r="A39" s="39" t="s">
        <v>12</v>
      </c>
      <c r="B39" s="39" t="s">
        <v>36</v>
      </c>
      <c r="C39" s="56">
        <v>0</v>
      </c>
      <c r="D39" s="56">
        <v>0</v>
      </c>
      <c r="E39" s="56">
        <v>0</v>
      </c>
      <c r="F39" s="56">
        <v>0</v>
      </c>
      <c r="G39" s="56">
        <f t="shared" si="3"/>
        <v>0</v>
      </c>
      <c r="H39" s="56"/>
      <c r="I39" s="51"/>
    </row>
    <row r="40" spans="1:18" s="43" customFormat="1" ht="12.75" customHeight="1" thickBot="1" x14ac:dyDescent="0.35">
      <c r="A40" s="57" t="s">
        <v>37</v>
      </c>
      <c r="B40" s="57"/>
      <c r="C40" s="58">
        <f>SUM(C32,C35:C39)</f>
        <v>3472178420.2289033</v>
      </c>
      <c r="D40" s="58">
        <f>SUM(D32,D35:D39)</f>
        <v>1516061741.0084157</v>
      </c>
      <c r="E40" s="58">
        <f>SUM(E32,E35:E39)</f>
        <v>317406980.33122855</v>
      </c>
      <c r="F40" s="58">
        <f>SUM(F32,F35:F39)</f>
        <v>1156356563.4198146</v>
      </c>
      <c r="G40" s="58">
        <f>SUM(G32,G35:G39)</f>
        <v>6462003704.9883614</v>
      </c>
      <c r="H40" s="59"/>
      <c r="I40" s="51">
        <v>6462003704.9883614</v>
      </c>
      <c r="J40" s="69"/>
    </row>
    <row r="41" spans="1:18" s="43" customFormat="1" ht="12.75" customHeight="1" thickTop="1" x14ac:dyDescent="0.3">
      <c r="A41" s="39"/>
      <c r="B41" s="39"/>
      <c r="C41" s="62"/>
      <c r="D41" s="62"/>
      <c r="E41" s="62"/>
      <c r="F41" s="62"/>
      <c r="G41" s="62"/>
      <c r="H41" s="62"/>
      <c r="I41" s="51"/>
    </row>
    <row r="42" spans="1:18" s="43" customFormat="1" ht="12.75" customHeight="1" x14ac:dyDescent="0.3">
      <c r="A42" s="53" t="s">
        <v>41</v>
      </c>
      <c r="B42" s="53"/>
      <c r="C42" s="49"/>
      <c r="D42" s="49"/>
      <c r="E42" s="49"/>
      <c r="F42" s="49"/>
      <c r="G42" s="49"/>
      <c r="H42" s="49"/>
      <c r="I42" s="51"/>
    </row>
    <row r="43" spans="1:18" s="43" customFormat="1" ht="12.75" customHeight="1" x14ac:dyDescent="0.3">
      <c r="A43" s="39" t="s">
        <v>9</v>
      </c>
      <c r="B43" s="39" t="s">
        <v>32</v>
      </c>
      <c r="C43" s="54">
        <v>0</v>
      </c>
      <c r="D43" s="54">
        <v>0</v>
      </c>
      <c r="E43" s="54">
        <v>0</v>
      </c>
      <c r="F43" s="54">
        <v>0</v>
      </c>
      <c r="G43" s="54">
        <f>SUM(C43:F43)</f>
        <v>0</v>
      </c>
      <c r="H43" s="54"/>
      <c r="I43" s="51"/>
    </row>
    <row r="44" spans="1:18" s="43" customFormat="1" ht="12.75" customHeight="1" x14ac:dyDescent="0.3">
      <c r="A44" s="39" t="s">
        <v>10</v>
      </c>
      <c r="B44" s="39" t="s">
        <v>33</v>
      </c>
      <c r="C44" s="54">
        <v>0</v>
      </c>
      <c r="D44" s="54">
        <v>0</v>
      </c>
      <c r="E44" s="54">
        <v>0</v>
      </c>
      <c r="F44" s="54">
        <v>0</v>
      </c>
      <c r="G44" s="55">
        <f t="shared" ref="G44:G47" si="4">SUM(C44:F44)</f>
        <v>0</v>
      </c>
      <c r="H44" s="55"/>
      <c r="I44" s="51"/>
    </row>
    <row r="45" spans="1:18" s="43" customFormat="1" ht="12.75" customHeight="1" x14ac:dyDescent="0.3">
      <c r="A45" s="39" t="s">
        <v>11</v>
      </c>
      <c r="B45" s="39" t="s">
        <v>34</v>
      </c>
      <c r="C45" s="55">
        <v>0</v>
      </c>
      <c r="D45" s="55">
        <v>0</v>
      </c>
      <c r="E45" s="55">
        <v>0</v>
      </c>
      <c r="F45" s="55">
        <v>0</v>
      </c>
      <c r="G45" s="55">
        <f t="shared" si="4"/>
        <v>0</v>
      </c>
      <c r="H45" s="55"/>
      <c r="I45" s="51"/>
    </row>
    <row r="46" spans="1:18" s="43" customFormat="1" ht="12.75" customHeight="1" x14ac:dyDescent="0.3">
      <c r="A46" s="39" t="s">
        <v>13</v>
      </c>
      <c r="B46" s="39" t="s">
        <v>35</v>
      </c>
      <c r="C46" s="54">
        <v>0</v>
      </c>
      <c r="D46" s="54">
        <v>0</v>
      </c>
      <c r="E46" s="54">
        <v>0</v>
      </c>
      <c r="F46" s="54">
        <v>0</v>
      </c>
      <c r="G46" s="55">
        <f t="shared" si="4"/>
        <v>0</v>
      </c>
      <c r="H46" s="55"/>
      <c r="I46" s="51"/>
    </row>
    <row r="47" spans="1:18" s="43" customFormat="1" ht="12.75" customHeight="1" x14ac:dyDescent="0.3">
      <c r="A47" s="39" t="s">
        <v>12</v>
      </c>
      <c r="B47" s="39" t="s">
        <v>36</v>
      </c>
      <c r="C47" s="56">
        <v>0</v>
      </c>
      <c r="D47" s="56">
        <v>0</v>
      </c>
      <c r="E47" s="56">
        <v>0</v>
      </c>
      <c r="F47" s="56">
        <v>0</v>
      </c>
      <c r="G47" s="56">
        <f t="shared" si="4"/>
        <v>0</v>
      </c>
      <c r="H47" s="56"/>
      <c r="I47" s="51"/>
    </row>
    <row r="48" spans="1:18" s="43" customFormat="1" ht="12.75" customHeight="1" thickBot="1" x14ac:dyDescent="0.35">
      <c r="A48" s="57" t="s">
        <v>37</v>
      </c>
      <c r="B48" s="57"/>
      <c r="C48" s="58">
        <f t="shared" ref="C48:G48" si="5">SUM(C40,C43:C47)</f>
        <v>3472178420.2289033</v>
      </c>
      <c r="D48" s="58">
        <f t="shared" si="5"/>
        <v>1516061741.0084157</v>
      </c>
      <c r="E48" s="58">
        <f t="shared" si="5"/>
        <v>317406980.33122855</v>
      </c>
      <c r="F48" s="58">
        <f t="shared" si="5"/>
        <v>1156356563.4198146</v>
      </c>
      <c r="G48" s="58">
        <f t="shared" si="5"/>
        <v>6462003704.9883614</v>
      </c>
      <c r="H48" s="59"/>
      <c r="I48" s="51">
        <v>6462003704.9883614</v>
      </c>
      <c r="J48" s="70"/>
    </row>
    <row r="49" spans="1:10" s="43" customFormat="1" ht="12.75" customHeight="1" thickTop="1" x14ac:dyDescent="0.3">
      <c r="A49" s="39"/>
      <c r="B49" s="39"/>
      <c r="C49" s="71"/>
      <c r="D49" s="71"/>
      <c r="E49" s="71"/>
      <c r="F49" s="71"/>
      <c r="G49" s="71"/>
      <c r="H49" s="71"/>
      <c r="I49" s="51"/>
    </row>
    <row r="50" spans="1:10" s="43" customFormat="1" ht="12.75" customHeight="1" x14ac:dyDescent="0.3">
      <c r="A50" s="53" t="s">
        <v>42</v>
      </c>
      <c r="B50" s="53"/>
      <c r="C50" s="49"/>
      <c r="D50" s="49"/>
      <c r="E50" s="49"/>
      <c r="F50" s="49"/>
      <c r="G50" s="49"/>
      <c r="H50" s="49"/>
      <c r="I50" s="51"/>
    </row>
    <row r="51" spans="1:10" s="43" customFormat="1" ht="13" x14ac:dyDescent="0.3">
      <c r="A51" s="39" t="s">
        <v>9</v>
      </c>
      <c r="B51" s="39" t="s">
        <v>32</v>
      </c>
      <c r="C51" s="54">
        <v>0</v>
      </c>
      <c r="D51" s="54">
        <v>0</v>
      </c>
      <c r="E51" s="54">
        <v>0</v>
      </c>
      <c r="F51" s="54">
        <v>0</v>
      </c>
      <c r="G51" s="54">
        <f>SUM(C51:F51)</f>
        <v>0</v>
      </c>
      <c r="H51" s="54"/>
      <c r="I51" s="51"/>
    </row>
    <row r="52" spans="1:10" s="43" customFormat="1" ht="13" x14ac:dyDescent="0.3">
      <c r="A52" s="39" t="s">
        <v>10</v>
      </c>
      <c r="B52" s="39" t="s">
        <v>33</v>
      </c>
      <c r="C52" s="54">
        <v>0</v>
      </c>
      <c r="D52" s="54">
        <v>0</v>
      </c>
      <c r="E52" s="54">
        <v>0</v>
      </c>
      <c r="F52" s="54">
        <v>0</v>
      </c>
      <c r="G52" s="55">
        <f t="shared" ref="G52:G55" si="6">SUM(C52:F52)</f>
        <v>0</v>
      </c>
      <c r="H52" s="55"/>
      <c r="I52" s="51"/>
    </row>
    <row r="53" spans="1:10" s="43" customFormat="1" ht="13" x14ac:dyDescent="0.3">
      <c r="A53" s="39" t="s">
        <v>11</v>
      </c>
      <c r="B53" s="39" t="s">
        <v>34</v>
      </c>
      <c r="C53" s="55">
        <v>0</v>
      </c>
      <c r="D53" s="55">
        <v>0</v>
      </c>
      <c r="E53" s="55">
        <v>0</v>
      </c>
      <c r="F53" s="55">
        <v>0</v>
      </c>
      <c r="G53" s="55">
        <f t="shared" si="6"/>
        <v>0</v>
      </c>
      <c r="H53" s="55"/>
      <c r="I53" s="51"/>
    </row>
    <row r="54" spans="1:10" s="43" customFormat="1" ht="13" x14ac:dyDescent="0.3">
      <c r="A54" s="39" t="s">
        <v>13</v>
      </c>
      <c r="B54" s="39" t="s">
        <v>35</v>
      </c>
      <c r="C54" s="54">
        <v>0</v>
      </c>
      <c r="D54" s="54">
        <v>0</v>
      </c>
      <c r="E54" s="54">
        <v>0</v>
      </c>
      <c r="F54" s="54">
        <v>0</v>
      </c>
      <c r="G54" s="55">
        <f t="shared" si="6"/>
        <v>0</v>
      </c>
      <c r="H54" s="55"/>
      <c r="I54" s="51"/>
    </row>
    <row r="55" spans="1:10" s="43" customFormat="1" ht="13" x14ac:dyDescent="0.3">
      <c r="A55" s="39" t="s">
        <v>12</v>
      </c>
      <c r="B55" s="39" t="s">
        <v>36</v>
      </c>
      <c r="C55" s="56">
        <v>0</v>
      </c>
      <c r="D55" s="56">
        <v>0</v>
      </c>
      <c r="E55" s="56">
        <v>0</v>
      </c>
      <c r="F55" s="56">
        <v>0</v>
      </c>
      <c r="G55" s="56">
        <f t="shared" si="6"/>
        <v>0</v>
      </c>
      <c r="H55" s="56"/>
      <c r="I55" s="51"/>
    </row>
    <row r="56" spans="1:10" s="43" customFormat="1" ht="13.5" thickBot="1" x14ac:dyDescent="0.35">
      <c r="A56" s="57" t="s">
        <v>37</v>
      </c>
      <c r="B56" s="57"/>
      <c r="C56" s="58">
        <f t="shared" ref="C56:G56" si="7">SUM(C48,C51:C55)</f>
        <v>3472178420.2289033</v>
      </c>
      <c r="D56" s="58">
        <f t="shared" si="7"/>
        <v>1516061741.0084157</v>
      </c>
      <c r="E56" s="58">
        <f t="shared" si="7"/>
        <v>317406980.33122855</v>
      </c>
      <c r="F56" s="58">
        <f t="shared" si="7"/>
        <v>1156356563.4198146</v>
      </c>
      <c r="G56" s="58">
        <f t="shared" si="7"/>
        <v>6462003704.9883614</v>
      </c>
      <c r="H56" s="59"/>
      <c r="I56" s="51">
        <v>6462003704.9883614</v>
      </c>
      <c r="J56" s="69"/>
    </row>
    <row r="57" spans="1:10" s="43" customFormat="1" ht="13.5" thickTop="1" x14ac:dyDescent="0.3">
      <c r="A57" s="39"/>
      <c r="B57" s="39"/>
      <c r="C57" s="72"/>
      <c r="D57" s="62"/>
      <c r="E57" s="72"/>
      <c r="F57" s="72"/>
      <c r="G57" s="72"/>
      <c r="H57" s="72"/>
      <c r="I57" s="51"/>
    </row>
    <row r="58" spans="1:10" s="43" customFormat="1" ht="13" x14ac:dyDescent="0.3">
      <c r="A58" s="53" t="s">
        <v>43</v>
      </c>
      <c r="B58" s="53"/>
      <c r="C58" s="49"/>
      <c r="D58" s="49"/>
      <c r="E58" s="49"/>
      <c r="F58" s="49"/>
      <c r="G58" s="49"/>
      <c r="H58" s="49"/>
      <c r="I58" s="51"/>
    </row>
    <row r="59" spans="1:10" s="43" customFormat="1" ht="13" x14ac:dyDescent="0.3">
      <c r="A59" s="39" t="s">
        <v>9</v>
      </c>
      <c r="B59" s="39" t="s">
        <v>32</v>
      </c>
      <c r="C59" s="54">
        <v>0</v>
      </c>
      <c r="D59" s="54">
        <v>0</v>
      </c>
      <c r="E59" s="54">
        <v>0</v>
      </c>
      <c r="F59" s="54">
        <v>0</v>
      </c>
      <c r="G59" s="54">
        <f>SUM(C59:F59)</f>
        <v>0</v>
      </c>
      <c r="H59" s="54"/>
      <c r="I59" s="51"/>
    </row>
    <row r="60" spans="1:10" s="43" customFormat="1" ht="13" x14ac:dyDescent="0.3">
      <c r="A60" s="39" t="s">
        <v>10</v>
      </c>
      <c r="B60" s="39" t="s">
        <v>33</v>
      </c>
      <c r="C60" s="54">
        <v>0</v>
      </c>
      <c r="D60" s="54">
        <v>0</v>
      </c>
      <c r="E60" s="54">
        <v>0</v>
      </c>
      <c r="F60" s="54">
        <v>0</v>
      </c>
      <c r="G60" s="55">
        <f t="shared" ref="G60:G63" si="8">SUM(C60:F60)</f>
        <v>0</v>
      </c>
      <c r="H60" s="55"/>
      <c r="I60" s="51"/>
    </row>
    <row r="61" spans="1:10" s="43" customFormat="1" ht="13" x14ac:dyDescent="0.3">
      <c r="A61" s="39" t="s">
        <v>11</v>
      </c>
      <c r="B61" s="39" t="s">
        <v>34</v>
      </c>
      <c r="C61" s="55">
        <v>0</v>
      </c>
      <c r="D61" s="55">
        <v>0</v>
      </c>
      <c r="E61" s="55">
        <v>0</v>
      </c>
      <c r="F61" s="55">
        <v>0</v>
      </c>
      <c r="G61" s="55">
        <f t="shared" si="8"/>
        <v>0</v>
      </c>
      <c r="H61" s="55"/>
      <c r="I61" s="51"/>
    </row>
    <row r="62" spans="1:10" s="43" customFormat="1" ht="13" x14ac:dyDescent="0.3">
      <c r="A62" s="39" t="s">
        <v>13</v>
      </c>
      <c r="B62" s="39" t="s">
        <v>35</v>
      </c>
      <c r="C62" s="54">
        <v>0</v>
      </c>
      <c r="D62" s="54">
        <v>0</v>
      </c>
      <c r="E62" s="54">
        <v>0</v>
      </c>
      <c r="F62" s="54">
        <v>0</v>
      </c>
      <c r="G62" s="55">
        <f t="shared" si="8"/>
        <v>0</v>
      </c>
      <c r="H62" s="55"/>
      <c r="I62" s="51"/>
    </row>
    <row r="63" spans="1:10" s="43" customFormat="1" ht="13" x14ac:dyDescent="0.3">
      <c r="A63" s="39" t="s">
        <v>12</v>
      </c>
      <c r="B63" s="39" t="s">
        <v>36</v>
      </c>
      <c r="C63" s="56">
        <v>0</v>
      </c>
      <c r="D63" s="56">
        <v>0</v>
      </c>
      <c r="E63" s="56">
        <v>0</v>
      </c>
      <c r="F63" s="56">
        <v>0</v>
      </c>
      <c r="G63" s="56">
        <f t="shared" si="8"/>
        <v>0</v>
      </c>
      <c r="H63" s="56"/>
      <c r="I63" s="51"/>
    </row>
    <row r="64" spans="1:10" s="43" customFormat="1" ht="13.5" thickBot="1" x14ac:dyDescent="0.35">
      <c r="A64" s="57" t="s">
        <v>37</v>
      </c>
      <c r="B64" s="57"/>
      <c r="C64" s="58">
        <f t="shared" ref="C64:G64" si="9">SUM(C56,C59:C63)</f>
        <v>3472178420.2289033</v>
      </c>
      <c r="D64" s="58">
        <f t="shared" si="9"/>
        <v>1516061741.0084157</v>
      </c>
      <c r="E64" s="58">
        <f t="shared" si="9"/>
        <v>317406980.33122855</v>
      </c>
      <c r="F64" s="58">
        <f t="shared" si="9"/>
        <v>1156356563.4198146</v>
      </c>
      <c r="G64" s="58">
        <f t="shared" si="9"/>
        <v>6462003704.9883614</v>
      </c>
      <c r="H64" s="59"/>
      <c r="I64" s="51">
        <v>6462003704.9883614</v>
      </c>
    </row>
    <row r="65" spans="1:9" s="43" customFormat="1" ht="13.5" thickTop="1" x14ac:dyDescent="0.3">
      <c r="A65" s="39"/>
      <c r="B65" s="39"/>
      <c r="C65" s="72"/>
      <c r="D65" s="62"/>
      <c r="E65" s="72"/>
      <c r="F65" s="72"/>
      <c r="G65" s="72"/>
      <c r="H65" s="72"/>
      <c r="I65" s="51"/>
    </row>
    <row r="66" spans="1:9" s="43" customFormat="1" ht="13" x14ac:dyDescent="0.3">
      <c r="A66" s="53" t="s">
        <v>44</v>
      </c>
      <c r="B66" s="53"/>
      <c r="C66" s="49"/>
      <c r="D66" s="49"/>
      <c r="E66" s="49"/>
      <c r="F66" s="49"/>
      <c r="G66" s="49"/>
      <c r="H66" s="49"/>
      <c r="I66" s="51"/>
    </row>
    <row r="67" spans="1:9" s="43" customFormat="1" ht="13" x14ac:dyDescent="0.3">
      <c r="A67" s="39" t="s">
        <v>9</v>
      </c>
      <c r="B67" s="39" t="s">
        <v>32</v>
      </c>
      <c r="C67" s="54">
        <v>0</v>
      </c>
      <c r="D67" s="54">
        <v>0</v>
      </c>
      <c r="E67" s="54">
        <v>0</v>
      </c>
      <c r="F67" s="54">
        <v>0</v>
      </c>
      <c r="G67" s="54">
        <f>SUM(C67:F67)</f>
        <v>0</v>
      </c>
      <c r="H67" s="54"/>
      <c r="I67" s="51"/>
    </row>
    <row r="68" spans="1:9" s="43" customFormat="1" ht="13" x14ac:dyDescent="0.3">
      <c r="A68" s="39" t="s">
        <v>10</v>
      </c>
      <c r="B68" s="39" t="s">
        <v>33</v>
      </c>
      <c r="C68" s="54">
        <v>0</v>
      </c>
      <c r="D68" s="54">
        <v>0</v>
      </c>
      <c r="E68" s="54">
        <v>0</v>
      </c>
      <c r="F68" s="54">
        <v>0</v>
      </c>
      <c r="G68" s="55">
        <f t="shared" ref="G68:G71" si="10">SUM(C68:F68)</f>
        <v>0</v>
      </c>
      <c r="H68" s="55"/>
      <c r="I68" s="51"/>
    </row>
    <row r="69" spans="1:9" s="43" customFormat="1" ht="13" x14ac:dyDescent="0.3">
      <c r="A69" s="39" t="s">
        <v>11</v>
      </c>
      <c r="B69" s="39" t="s">
        <v>34</v>
      </c>
      <c r="C69" s="55">
        <v>0</v>
      </c>
      <c r="D69" s="55">
        <v>0</v>
      </c>
      <c r="E69" s="55">
        <v>0</v>
      </c>
      <c r="F69" s="55">
        <v>0</v>
      </c>
      <c r="G69" s="55">
        <f t="shared" si="10"/>
        <v>0</v>
      </c>
      <c r="H69" s="55"/>
      <c r="I69" s="51"/>
    </row>
    <row r="70" spans="1:9" s="43" customFormat="1" ht="13" x14ac:dyDescent="0.3">
      <c r="A70" s="39" t="s">
        <v>13</v>
      </c>
      <c r="B70" s="39" t="s">
        <v>35</v>
      </c>
      <c r="C70" s="54">
        <v>0</v>
      </c>
      <c r="D70" s="54">
        <v>0</v>
      </c>
      <c r="E70" s="54">
        <v>0</v>
      </c>
      <c r="F70" s="54">
        <v>0</v>
      </c>
      <c r="G70" s="55">
        <f t="shared" si="10"/>
        <v>0</v>
      </c>
      <c r="H70" s="55"/>
      <c r="I70" s="51"/>
    </row>
    <row r="71" spans="1:9" s="43" customFormat="1" ht="13" x14ac:dyDescent="0.3">
      <c r="A71" s="39" t="s">
        <v>12</v>
      </c>
      <c r="B71" s="39" t="s">
        <v>36</v>
      </c>
      <c r="C71" s="56">
        <v>0</v>
      </c>
      <c r="D71" s="56">
        <v>0</v>
      </c>
      <c r="E71" s="56">
        <v>0</v>
      </c>
      <c r="F71" s="56">
        <v>0</v>
      </c>
      <c r="G71" s="56">
        <f t="shared" si="10"/>
        <v>0</v>
      </c>
      <c r="H71" s="56"/>
      <c r="I71" s="51"/>
    </row>
    <row r="72" spans="1:9" s="43" customFormat="1" ht="13.5" thickBot="1" x14ac:dyDescent="0.35">
      <c r="A72" s="57" t="s">
        <v>37</v>
      </c>
      <c r="B72" s="57"/>
      <c r="C72" s="58">
        <f t="shared" ref="C72:G72" si="11">SUM(C64,C67:C71)</f>
        <v>3472178420.2289033</v>
      </c>
      <c r="D72" s="58">
        <f t="shared" si="11"/>
        <v>1516061741.0084157</v>
      </c>
      <c r="E72" s="58">
        <f t="shared" si="11"/>
        <v>317406980.33122855</v>
      </c>
      <c r="F72" s="58">
        <f t="shared" si="11"/>
        <v>1156356563.4198146</v>
      </c>
      <c r="G72" s="58">
        <f t="shared" si="11"/>
        <v>6462003704.9883614</v>
      </c>
      <c r="H72" s="59"/>
      <c r="I72" s="51">
        <v>6462003704.9883614</v>
      </c>
    </row>
    <row r="73" spans="1:9" s="43" customFormat="1" ht="13.5" thickTop="1" x14ac:dyDescent="0.3">
      <c r="A73" s="39"/>
      <c r="B73" s="39"/>
      <c r="C73" s="72"/>
      <c r="D73" s="62"/>
      <c r="E73" s="72"/>
      <c r="F73" s="72"/>
      <c r="G73" s="72"/>
      <c r="H73" s="72"/>
      <c r="I73" s="51"/>
    </row>
    <row r="74" spans="1:9" s="43" customFormat="1" ht="13" x14ac:dyDescent="0.3">
      <c r="A74" s="53" t="s">
        <v>45</v>
      </c>
      <c r="B74" s="53"/>
      <c r="C74" s="49"/>
      <c r="D74" s="49"/>
      <c r="E74" s="49"/>
      <c r="F74" s="49"/>
      <c r="G74" s="49"/>
      <c r="H74" s="49"/>
      <c r="I74" s="51"/>
    </row>
    <row r="75" spans="1:9" s="43" customFormat="1" ht="13" x14ac:dyDescent="0.3">
      <c r="A75" s="39" t="s">
        <v>9</v>
      </c>
      <c r="B75" s="39" t="s">
        <v>32</v>
      </c>
      <c r="C75" s="54">
        <v>0</v>
      </c>
      <c r="D75" s="54">
        <v>0</v>
      </c>
      <c r="E75" s="54">
        <v>0</v>
      </c>
      <c r="F75" s="54">
        <v>0</v>
      </c>
      <c r="G75" s="54">
        <f>SUM(C75:F75)</f>
        <v>0</v>
      </c>
      <c r="H75" s="54"/>
      <c r="I75" s="51"/>
    </row>
    <row r="76" spans="1:9" s="43" customFormat="1" ht="13" x14ac:dyDescent="0.3">
      <c r="A76" s="39" t="s">
        <v>10</v>
      </c>
      <c r="B76" s="39" t="s">
        <v>33</v>
      </c>
      <c r="C76" s="54">
        <v>0</v>
      </c>
      <c r="D76" s="54">
        <v>0</v>
      </c>
      <c r="E76" s="54">
        <v>0</v>
      </c>
      <c r="F76" s="54">
        <v>0</v>
      </c>
      <c r="G76" s="55">
        <f t="shared" ref="G76:G79" si="12">SUM(C76:F76)</f>
        <v>0</v>
      </c>
      <c r="H76" s="55"/>
      <c r="I76" s="51"/>
    </row>
    <row r="77" spans="1:9" s="43" customFormat="1" ht="13" x14ac:dyDescent="0.3">
      <c r="A77" s="39" t="s">
        <v>11</v>
      </c>
      <c r="B77" s="39" t="s">
        <v>34</v>
      </c>
      <c r="C77" s="55">
        <v>0</v>
      </c>
      <c r="D77" s="55">
        <v>0</v>
      </c>
      <c r="E77" s="55">
        <v>0</v>
      </c>
      <c r="F77" s="55">
        <v>0</v>
      </c>
      <c r="G77" s="55">
        <f t="shared" si="12"/>
        <v>0</v>
      </c>
      <c r="H77" s="55"/>
      <c r="I77" s="51"/>
    </row>
    <row r="78" spans="1:9" s="43" customFormat="1" ht="13" x14ac:dyDescent="0.3">
      <c r="A78" s="39" t="s">
        <v>13</v>
      </c>
      <c r="B78" s="39" t="s">
        <v>35</v>
      </c>
      <c r="C78" s="54">
        <v>0</v>
      </c>
      <c r="D78" s="54">
        <v>0</v>
      </c>
      <c r="E78" s="54">
        <v>0</v>
      </c>
      <c r="F78" s="54">
        <v>0</v>
      </c>
      <c r="G78" s="55">
        <f t="shared" si="12"/>
        <v>0</v>
      </c>
      <c r="H78" s="55"/>
      <c r="I78" s="51"/>
    </row>
    <row r="79" spans="1:9" s="43" customFormat="1" ht="13" x14ac:dyDescent="0.3">
      <c r="A79" s="39" t="s">
        <v>12</v>
      </c>
      <c r="B79" s="39" t="s">
        <v>36</v>
      </c>
      <c r="C79" s="56">
        <v>0</v>
      </c>
      <c r="D79" s="56">
        <v>0</v>
      </c>
      <c r="E79" s="56">
        <v>0</v>
      </c>
      <c r="F79" s="56">
        <v>0</v>
      </c>
      <c r="G79" s="56">
        <f t="shared" si="12"/>
        <v>0</v>
      </c>
      <c r="H79" s="56"/>
      <c r="I79" s="51"/>
    </row>
    <row r="80" spans="1:9" s="43" customFormat="1" ht="13.5" thickBot="1" x14ac:dyDescent="0.35">
      <c r="A80" s="57" t="s">
        <v>37</v>
      </c>
      <c r="B80" s="57"/>
      <c r="C80" s="58">
        <f t="shared" ref="C80:G80" si="13">SUM(C72,C75:C79)</f>
        <v>3472178420.2289033</v>
      </c>
      <c r="D80" s="58">
        <f t="shared" si="13"/>
        <v>1516061741.0084157</v>
      </c>
      <c r="E80" s="58">
        <f t="shared" si="13"/>
        <v>317406980.33122855</v>
      </c>
      <c r="F80" s="58">
        <f t="shared" si="13"/>
        <v>1156356563.4198146</v>
      </c>
      <c r="G80" s="58">
        <f t="shared" si="13"/>
        <v>6462003704.9883614</v>
      </c>
      <c r="H80" s="59"/>
      <c r="I80" s="51">
        <v>6462003704.9883614</v>
      </c>
    </row>
    <row r="81" spans="1:9" s="43" customFormat="1" ht="13.5" thickTop="1" x14ac:dyDescent="0.3">
      <c r="A81" s="39"/>
      <c r="B81" s="39"/>
      <c r="C81" s="72"/>
      <c r="D81" s="72"/>
      <c r="E81" s="72"/>
      <c r="F81" s="72"/>
      <c r="G81" s="72"/>
      <c r="H81" s="72"/>
      <c r="I81" s="51"/>
    </row>
    <row r="82" spans="1:9" s="43" customFormat="1" ht="13" x14ac:dyDescent="0.3">
      <c r="A82" s="53" t="s">
        <v>46</v>
      </c>
      <c r="B82" s="53"/>
      <c r="C82" s="49"/>
      <c r="D82" s="49"/>
      <c r="E82" s="49"/>
      <c r="F82" s="49"/>
      <c r="G82" s="49"/>
      <c r="H82" s="49"/>
      <c r="I82" s="51"/>
    </row>
    <row r="83" spans="1:9" s="43" customFormat="1" ht="13" x14ac:dyDescent="0.3">
      <c r="A83" s="39" t="s">
        <v>9</v>
      </c>
      <c r="B83" s="39" t="s">
        <v>32</v>
      </c>
      <c r="C83" s="54">
        <v>0</v>
      </c>
      <c r="D83" s="54">
        <v>0</v>
      </c>
      <c r="E83" s="54">
        <v>0</v>
      </c>
      <c r="F83" s="54">
        <v>0</v>
      </c>
      <c r="G83" s="54">
        <f>SUM(C83:F83)</f>
        <v>0</v>
      </c>
      <c r="H83" s="54"/>
      <c r="I83" s="51"/>
    </row>
    <row r="84" spans="1:9" s="43" customFormat="1" ht="13" x14ac:dyDescent="0.3">
      <c r="A84" s="39" t="s">
        <v>10</v>
      </c>
      <c r="B84" s="39" t="s">
        <v>33</v>
      </c>
      <c r="C84" s="54">
        <v>0</v>
      </c>
      <c r="D84" s="54">
        <v>0</v>
      </c>
      <c r="E84" s="54">
        <v>0</v>
      </c>
      <c r="F84" s="54">
        <v>0</v>
      </c>
      <c r="G84" s="55">
        <f t="shared" ref="G84:G87" si="14">SUM(C84:F84)</f>
        <v>0</v>
      </c>
      <c r="H84" s="55"/>
      <c r="I84" s="51"/>
    </row>
    <row r="85" spans="1:9" s="43" customFormat="1" ht="13" x14ac:dyDescent="0.3">
      <c r="A85" s="39" t="s">
        <v>11</v>
      </c>
      <c r="B85" s="39" t="s">
        <v>34</v>
      </c>
      <c r="C85" s="55">
        <v>0</v>
      </c>
      <c r="D85" s="55">
        <v>0</v>
      </c>
      <c r="E85" s="55">
        <v>0</v>
      </c>
      <c r="F85" s="55">
        <v>0</v>
      </c>
      <c r="G85" s="55">
        <f t="shared" si="14"/>
        <v>0</v>
      </c>
      <c r="H85" s="55"/>
      <c r="I85" s="51"/>
    </row>
    <row r="86" spans="1:9" s="43" customFormat="1" ht="13" x14ac:dyDescent="0.3">
      <c r="A86" s="39" t="s">
        <v>13</v>
      </c>
      <c r="B86" s="39" t="s">
        <v>35</v>
      </c>
      <c r="C86" s="54">
        <v>0</v>
      </c>
      <c r="D86" s="54">
        <v>0</v>
      </c>
      <c r="E86" s="54">
        <v>0</v>
      </c>
      <c r="F86" s="54">
        <v>0</v>
      </c>
      <c r="G86" s="55">
        <f t="shared" si="14"/>
        <v>0</v>
      </c>
      <c r="H86" s="55"/>
      <c r="I86" s="51"/>
    </row>
    <row r="87" spans="1:9" s="43" customFormat="1" ht="13" x14ac:dyDescent="0.3">
      <c r="A87" s="39" t="s">
        <v>12</v>
      </c>
      <c r="B87" s="39" t="s">
        <v>36</v>
      </c>
      <c r="C87" s="56">
        <v>0</v>
      </c>
      <c r="D87" s="56">
        <v>0</v>
      </c>
      <c r="E87" s="56">
        <v>0</v>
      </c>
      <c r="F87" s="56">
        <v>0</v>
      </c>
      <c r="G87" s="56">
        <f t="shared" si="14"/>
        <v>0</v>
      </c>
      <c r="H87" s="56"/>
      <c r="I87" s="51"/>
    </row>
    <row r="88" spans="1:9" s="43" customFormat="1" ht="13.5" thickBot="1" x14ac:dyDescent="0.35">
      <c r="A88" s="57" t="s">
        <v>37</v>
      </c>
      <c r="B88" s="57"/>
      <c r="C88" s="58">
        <f t="shared" ref="C88:G88" si="15">SUM(C80,C83:C87)</f>
        <v>3472178420.2289033</v>
      </c>
      <c r="D88" s="58">
        <f t="shared" si="15"/>
        <v>1516061741.0084157</v>
      </c>
      <c r="E88" s="58">
        <f t="shared" si="15"/>
        <v>317406980.33122855</v>
      </c>
      <c r="F88" s="58">
        <f t="shared" si="15"/>
        <v>1156356563.4198146</v>
      </c>
      <c r="G88" s="58">
        <f t="shared" si="15"/>
        <v>6462003704.9883614</v>
      </c>
      <c r="H88" s="59"/>
      <c r="I88" s="51">
        <v>6462003704.9883614</v>
      </c>
    </row>
    <row r="89" spans="1:9" s="43" customFormat="1" ht="13.5" thickTop="1" x14ac:dyDescent="0.3">
      <c r="A89" s="39"/>
      <c r="B89" s="39"/>
      <c r="C89" s="72"/>
      <c r="D89" s="72"/>
      <c r="E89" s="72"/>
      <c r="F89" s="72"/>
      <c r="G89" s="72"/>
      <c r="H89" s="72"/>
      <c r="I89" s="51"/>
    </row>
    <row r="90" spans="1:9" s="43" customFormat="1" ht="13" x14ac:dyDescent="0.3">
      <c r="A90" s="53" t="s">
        <v>47</v>
      </c>
      <c r="B90" s="53"/>
      <c r="C90" s="49"/>
      <c r="D90" s="49"/>
      <c r="E90" s="49"/>
      <c r="F90" s="49"/>
      <c r="G90" s="49"/>
      <c r="H90" s="49"/>
      <c r="I90" s="51"/>
    </row>
    <row r="91" spans="1:9" s="43" customFormat="1" ht="13" x14ac:dyDescent="0.3">
      <c r="A91" s="39" t="s">
        <v>9</v>
      </c>
      <c r="B91" s="39" t="s">
        <v>32</v>
      </c>
      <c r="C91" s="54">
        <v>0</v>
      </c>
      <c r="D91" s="54">
        <v>0</v>
      </c>
      <c r="E91" s="54">
        <v>0</v>
      </c>
      <c r="F91" s="54">
        <v>0</v>
      </c>
      <c r="G91" s="54">
        <f>SUM(C91:F91)</f>
        <v>0</v>
      </c>
      <c r="H91" s="54"/>
      <c r="I91" s="51"/>
    </row>
    <row r="92" spans="1:9" s="43" customFormat="1" ht="13" x14ac:dyDescent="0.3">
      <c r="A92" s="39" t="s">
        <v>10</v>
      </c>
      <c r="B92" s="39" t="s">
        <v>33</v>
      </c>
      <c r="C92" s="54">
        <v>0</v>
      </c>
      <c r="D92" s="54">
        <v>0</v>
      </c>
      <c r="E92" s="54">
        <v>0</v>
      </c>
      <c r="F92" s="54">
        <v>0</v>
      </c>
      <c r="G92" s="55">
        <f t="shared" ref="G92:G95" si="16">SUM(C92:F92)</f>
        <v>0</v>
      </c>
      <c r="H92" s="55"/>
      <c r="I92" s="51"/>
    </row>
    <row r="93" spans="1:9" s="43" customFormat="1" ht="13" x14ac:dyDescent="0.3">
      <c r="A93" s="39" t="s">
        <v>11</v>
      </c>
      <c r="B93" s="39" t="s">
        <v>34</v>
      </c>
      <c r="C93" s="55">
        <v>0</v>
      </c>
      <c r="D93" s="55">
        <v>0</v>
      </c>
      <c r="E93" s="55">
        <v>0</v>
      </c>
      <c r="F93" s="55">
        <v>0</v>
      </c>
      <c r="G93" s="55">
        <f t="shared" si="16"/>
        <v>0</v>
      </c>
      <c r="H93" s="55"/>
      <c r="I93" s="51"/>
    </row>
    <row r="94" spans="1:9" s="43" customFormat="1" ht="13" x14ac:dyDescent="0.3">
      <c r="A94" s="39" t="s">
        <v>13</v>
      </c>
      <c r="B94" s="39" t="s">
        <v>35</v>
      </c>
      <c r="C94" s="54">
        <v>0</v>
      </c>
      <c r="D94" s="54">
        <v>0</v>
      </c>
      <c r="E94" s="54">
        <v>0</v>
      </c>
      <c r="F94" s="54">
        <v>0</v>
      </c>
      <c r="G94" s="55">
        <f t="shared" si="16"/>
        <v>0</v>
      </c>
      <c r="H94" s="55"/>
      <c r="I94" s="51"/>
    </row>
    <row r="95" spans="1:9" s="43" customFormat="1" ht="13" x14ac:dyDescent="0.3">
      <c r="A95" s="39" t="s">
        <v>12</v>
      </c>
      <c r="B95" s="39" t="s">
        <v>36</v>
      </c>
      <c r="C95" s="56">
        <v>0</v>
      </c>
      <c r="D95" s="56">
        <v>0</v>
      </c>
      <c r="E95" s="56">
        <v>0</v>
      </c>
      <c r="F95" s="56">
        <v>0</v>
      </c>
      <c r="G95" s="56">
        <f t="shared" si="16"/>
        <v>0</v>
      </c>
      <c r="H95" s="56"/>
      <c r="I95" s="51"/>
    </row>
    <row r="96" spans="1:9" s="43" customFormat="1" ht="13.5" thickBot="1" x14ac:dyDescent="0.35">
      <c r="A96" s="57" t="s">
        <v>37</v>
      </c>
      <c r="B96" s="57"/>
      <c r="C96" s="58">
        <f t="shared" ref="C96:G96" si="17">SUM(C88,C91:C95)</f>
        <v>3472178420.2289033</v>
      </c>
      <c r="D96" s="58">
        <f t="shared" si="17"/>
        <v>1516061741.0084157</v>
      </c>
      <c r="E96" s="58">
        <f t="shared" si="17"/>
        <v>317406980.33122855</v>
      </c>
      <c r="F96" s="58">
        <f t="shared" si="17"/>
        <v>1156356563.4198146</v>
      </c>
      <c r="G96" s="58">
        <f t="shared" si="17"/>
        <v>6462003704.9883614</v>
      </c>
      <c r="H96" s="59"/>
      <c r="I96" s="51">
        <v>6462003704.9883614</v>
      </c>
    </row>
    <row r="97" spans="1:9" s="43" customFormat="1" ht="13.5" thickTop="1" x14ac:dyDescent="0.3">
      <c r="A97" s="39"/>
      <c r="B97" s="39"/>
      <c r="C97" s="72"/>
      <c r="D97" s="72"/>
      <c r="E97" s="72"/>
      <c r="F97" s="72"/>
      <c r="G97" s="72"/>
      <c r="H97" s="72"/>
      <c r="I97" s="51"/>
    </row>
    <row r="98" spans="1:9" s="43" customFormat="1" ht="13" x14ac:dyDescent="0.3">
      <c r="A98" s="53" t="s">
        <v>48</v>
      </c>
      <c r="B98" s="53"/>
      <c r="C98" s="49"/>
      <c r="D98" s="49"/>
      <c r="E98" s="49"/>
      <c r="F98" s="49"/>
      <c r="G98" s="49"/>
      <c r="H98" s="49"/>
      <c r="I98" s="51"/>
    </row>
    <row r="99" spans="1:9" s="43" customFormat="1" ht="13" x14ac:dyDescent="0.3">
      <c r="A99" s="39" t="s">
        <v>9</v>
      </c>
      <c r="B99" s="39" t="s">
        <v>32</v>
      </c>
      <c r="C99" s="54">
        <v>0</v>
      </c>
      <c r="D99" s="54">
        <v>0</v>
      </c>
      <c r="E99" s="54">
        <v>0</v>
      </c>
      <c r="F99" s="54">
        <v>0</v>
      </c>
      <c r="G99" s="54">
        <f>SUM(C99:F99)</f>
        <v>0</v>
      </c>
      <c r="H99" s="54"/>
      <c r="I99" s="51"/>
    </row>
    <row r="100" spans="1:9" s="43" customFormat="1" ht="13" x14ac:dyDescent="0.3">
      <c r="A100" s="39" t="s">
        <v>10</v>
      </c>
      <c r="B100" s="39" t="s">
        <v>33</v>
      </c>
      <c r="C100" s="54">
        <v>0</v>
      </c>
      <c r="D100" s="54">
        <v>0</v>
      </c>
      <c r="E100" s="54">
        <v>0</v>
      </c>
      <c r="F100" s="54">
        <v>0</v>
      </c>
      <c r="G100" s="55">
        <f t="shared" ref="G100:G103" si="18">SUM(C100:F100)</f>
        <v>0</v>
      </c>
      <c r="H100" s="55"/>
      <c r="I100" s="51"/>
    </row>
    <row r="101" spans="1:9" s="43" customFormat="1" ht="13" x14ac:dyDescent="0.3">
      <c r="A101" s="39" t="s">
        <v>11</v>
      </c>
      <c r="B101" s="39" t="s">
        <v>34</v>
      </c>
      <c r="C101" s="55">
        <v>0</v>
      </c>
      <c r="D101" s="55">
        <v>0</v>
      </c>
      <c r="E101" s="55">
        <v>0</v>
      </c>
      <c r="F101" s="55">
        <v>0</v>
      </c>
      <c r="G101" s="55">
        <f t="shared" si="18"/>
        <v>0</v>
      </c>
      <c r="H101" s="55"/>
      <c r="I101" s="51"/>
    </row>
    <row r="102" spans="1:9" s="43" customFormat="1" ht="13" x14ac:dyDescent="0.3">
      <c r="A102" s="39" t="s">
        <v>13</v>
      </c>
      <c r="B102" s="39" t="s">
        <v>35</v>
      </c>
      <c r="C102" s="54">
        <v>0</v>
      </c>
      <c r="D102" s="54">
        <v>0</v>
      </c>
      <c r="E102" s="54">
        <v>0</v>
      </c>
      <c r="F102" s="54">
        <v>0</v>
      </c>
      <c r="G102" s="55">
        <f t="shared" si="18"/>
        <v>0</v>
      </c>
      <c r="H102" s="55"/>
      <c r="I102" s="51"/>
    </row>
    <row r="103" spans="1:9" s="43" customFormat="1" ht="13" x14ac:dyDescent="0.3">
      <c r="A103" s="39" t="s">
        <v>12</v>
      </c>
      <c r="B103" s="39" t="s">
        <v>36</v>
      </c>
      <c r="C103" s="56">
        <v>0</v>
      </c>
      <c r="D103" s="56">
        <v>0</v>
      </c>
      <c r="E103" s="56">
        <v>0</v>
      </c>
      <c r="F103" s="56">
        <v>0</v>
      </c>
      <c r="G103" s="56">
        <f t="shared" si="18"/>
        <v>0</v>
      </c>
      <c r="H103" s="56"/>
      <c r="I103" s="51"/>
    </row>
    <row r="104" spans="1:9" s="43" customFormat="1" ht="13.5" thickBot="1" x14ac:dyDescent="0.35">
      <c r="A104" s="57" t="s">
        <v>37</v>
      </c>
      <c r="B104" s="57"/>
      <c r="C104" s="58">
        <f t="shared" ref="C104:G104" si="19">SUM(C96,C99:C103)</f>
        <v>3472178420.2289033</v>
      </c>
      <c r="D104" s="58">
        <f t="shared" si="19"/>
        <v>1516061741.0084157</v>
      </c>
      <c r="E104" s="58">
        <f t="shared" si="19"/>
        <v>317406980.33122855</v>
      </c>
      <c r="F104" s="58">
        <f t="shared" si="19"/>
        <v>1156356563.4198146</v>
      </c>
      <c r="G104" s="58">
        <f t="shared" si="19"/>
        <v>6462003704.9883614</v>
      </c>
      <c r="H104" s="59"/>
      <c r="I104" s="51">
        <v>6462003704.9883614</v>
      </c>
    </row>
    <row r="105" spans="1:9" s="43" customFormat="1" ht="13.5" thickTop="1" x14ac:dyDescent="0.3">
      <c r="A105" s="39"/>
      <c r="B105" s="39"/>
      <c r="C105" s="69"/>
      <c r="D105" s="69"/>
      <c r="E105" s="69"/>
      <c r="F105" s="69"/>
      <c r="G105" s="69"/>
      <c r="H105" s="69"/>
      <c r="I105" s="42"/>
    </row>
    <row r="106" spans="1:9" s="43" customFormat="1" ht="13" x14ac:dyDescent="0.3">
      <c r="A106" s="39"/>
      <c r="B106" s="39"/>
      <c r="D106" s="66"/>
      <c r="I106" s="42"/>
    </row>
    <row r="107" spans="1:9" s="43" customFormat="1" ht="13" x14ac:dyDescent="0.3">
      <c r="A107" s="39"/>
      <c r="B107" s="39"/>
      <c r="D107" s="66"/>
      <c r="I107" s="42"/>
    </row>
    <row r="108" spans="1:9" s="43" customFormat="1" ht="13" x14ac:dyDescent="0.3">
      <c r="A108" s="39"/>
      <c r="B108" s="39"/>
      <c r="D108" s="66"/>
      <c r="I108" s="42"/>
    </row>
    <row r="109" spans="1:9" s="43" customFormat="1" ht="13" x14ac:dyDescent="0.3">
      <c r="A109" s="39"/>
      <c r="B109" s="39"/>
      <c r="D109" s="66"/>
      <c r="I109" s="42"/>
    </row>
    <row r="110" spans="1:9" s="43" customFormat="1" ht="13" x14ac:dyDescent="0.3">
      <c r="A110" s="39"/>
      <c r="B110" s="39"/>
      <c r="D110" s="66"/>
      <c r="I110" s="42"/>
    </row>
    <row r="111" spans="1:9" s="43" customFormat="1" ht="13" x14ac:dyDescent="0.3">
      <c r="A111" s="39"/>
      <c r="B111" s="39"/>
      <c r="D111" s="66"/>
      <c r="I111" s="42"/>
    </row>
    <row r="112" spans="1:9" s="43" customFormat="1" ht="13" x14ac:dyDescent="0.3">
      <c r="A112" s="39"/>
      <c r="B112" s="39"/>
      <c r="D112" s="66"/>
      <c r="I112" s="42"/>
    </row>
    <row r="113" spans="1:9" s="43" customFormat="1" ht="13" x14ac:dyDescent="0.3">
      <c r="A113" s="39"/>
      <c r="B113" s="39"/>
      <c r="D113" s="66"/>
      <c r="I113" s="42"/>
    </row>
    <row r="114" spans="1:9" s="43" customFormat="1" ht="13" x14ac:dyDescent="0.3">
      <c r="A114" s="39"/>
      <c r="B114" s="39"/>
      <c r="D114" s="66"/>
      <c r="I114" s="42"/>
    </row>
    <row r="115" spans="1:9" s="43" customFormat="1" ht="13" x14ac:dyDescent="0.3">
      <c r="A115" s="39"/>
      <c r="B115" s="39"/>
      <c r="D115" s="66"/>
      <c r="I115" s="42"/>
    </row>
    <row r="116" spans="1:9" s="43" customFormat="1" ht="13" x14ac:dyDescent="0.3">
      <c r="A116" s="39"/>
      <c r="B116" s="39"/>
      <c r="D116" s="66"/>
      <c r="I116" s="42"/>
    </row>
    <row r="117" spans="1:9" s="43" customFormat="1" ht="13" x14ac:dyDescent="0.3">
      <c r="A117" s="39"/>
      <c r="B117" s="39"/>
      <c r="D117" s="66"/>
      <c r="I117" s="42"/>
    </row>
    <row r="118" spans="1:9" s="43" customFormat="1" ht="13" x14ac:dyDescent="0.3">
      <c r="A118" s="39"/>
      <c r="B118" s="39"/>
      <c r="D118" s="66"/>
      <c r="I118" s="42"/>
    </row>
    <row r="119" spans="1:9" s="43" customFormat="1" ht="13" x14ac:dyDescent="0.3">
      <c r="A119" s="39"/>
      <c r="B119" s="39"/>
      <c r="D119" s="66"/>
      <c r="I119" s="42"/>
    </row>
    <row r="120" spans="1:9" s="43" customFormat="1" ht="13" x14ac:dyDescent="0.3">
      <c r="A120" s="39"/>
      <c r="B120" s="39"/>
      <c r="D120" s="66"/>
      <c r="I120" s="42"/>
    </row>
    <row r="121" spans="1:9" s="43" customFormat="1" ht="13" x14ac:dyDescent="0.3">
      <c r="A121" s="39"/>
      <c r="B121" s="39"/>
      <c r="D121" s="66"/>
      <c r="I121" s="42"/>
    </row>
    <row r="122" spans="1:9" s="43" customFormat="1" ht="13" x14ac:dyDescent="0.3">
      <c r="A122" s="39"/>
      <c r="B122" s="39"/>
      <c r="D122" s="66"/>
      <c r="I122" s="42"/>
    </row>
    <row r="123" spans="1:9" s="43" customFormat="1" ht="13" x14ac:dyDescent="0.3">
      <c r="A123" s="39"/>
      <c r="B123" s="39"/>
      <c r="D123" s="66"/>
      <c r="I123" s="42"/>
    </row>
    <row r="124" spans="1:9" s="43" customFormat="1" ht="13" x14ac:dyDescent="0.3">
      <c r="A124" s="39"/>
      <c r="B124" s="39"/>
      <c r="D124" s="66"/>
      <c r="I124" s="42"/>
    </row>
    <row r="125" spans="1:9" s="43" customFormat="1" ht="13" x14ac:dyDescent="0.3">
      <c r="A125" s="39"/>
      <c r="B125" s="39"/>
      <c r="D125" s="66"/>
      <c r="I125" s="42"/>
    </row>
    <row r="126" spans="1:9" s="43" customFormat="1" ht="13" x14ac:dyDescent="0.3">
      <c r="A126" s="39"/>
      <c r="B126" s="39"/>
      <c r="D126" s="66"/>
      <c r="I126" s="42"/>
    </row>
    <row r="127" spans="1:9" s="43" customFormat="1" ht="13" x14ac:dyDescent="0.3">
      <c r="A127" s="39"/>
      <c r="B127" s="39"/>
      <c r="D127" s="66"/>
      <c r="I127" s="42"/>
    </row>
    <row r="128" spans="1:9" s="43" customFormat="1" ht="13" x14ac:dyDescent="0.3">
      <c r="A128" s="39"/>
      <c r="B128" s="39"/>
      <c r="D128" s="66"/>
      <c r="I128" s="42"/>
    </row>
    <row r="129" spans="1:9" s="43" customFormat="1" ht="13" x14ac:dyDescent="0.3">
      <c r="A129" s="39"/>
      <c r="B129" s="39"/>
      <c r="D129" s="66"/>
      <c r="I129" s="42"/>
    </row>
    <row r="130" spans="1:9" s="43" customFormat="1" ht="13" x14ac:dyDescent="0.3">
      <c r="A130" s="39"/>
      <c r="B130" s="39"/>
      <c r="D130" s="66"/>
      <c r="I130" s="42"/>
    </row>
    <row r="131" spans="1:9" s="43" customFormat="1" ht="13" x14ac:dyDescent="0.3">
      <c r="A131" s="39"/>
      <c r="B131" s="39"/>
      <c r="D131" s="66"/>
      <c r="I131" s="42"/>
    </row>
    <row r="132" spans="1:9" s="43" customFormat="1" ht="13" x14ac:dyDescent="0.3">
      <c r="A132" s="39"/>
      <c r="B132" s="39"/>
      <c r="D132" s="66"/>
      <c r="I132" s="42"/>
    </row>
    <row r="133" spans="1:9" s="43" customFormat="1" ht="13" x14ac:dyDescent="0.3">
      <c r="A133" s="39"/>
      <c r="B133" s="39"/>
      <c r="D133" s="66"/>
      <c r="I133" s="42"/>
    </row>
    <row r="134" spans="1:9" s="43" customFormat="1" ht="13" x14ac:dyDescent="0.3">
      <c r="A134" s="39"/>
      <c r="B134" s="39"/>
      <c r="D134" s="66"/>
      <c r="I134" s="42"/>
    </row>
    <row r="135" spans="1:9" s="43" customFormat="1" ht="13" x14ac:dyDescent="0.3">
      <c r="A135" s="39"/>
      <c r="B135" s="39"/>
      <c r="D135" s="66"/>
      <c r="I135" s="42"/>
    </row>
    <row r="136" spans="1:9" s="43" customFormat="1" ht="13" x14ac:dyDescent="0.3">
      <c r="A136" s="39"/>
      <c r="B136" s="39"/>
      <c r="D136" s="66"/>
      <c r="I136" s="42"/>
    </row>
    <row r="137" spans="1:9" s="43" customFormat="1" ht="13" x14ac:dyDescent="0.3">
      <c r="A137" s="39"/>
      <c r="B137" s="39"/>
      <c r="D137" s="66"/>
      <c r="I137" s="42"/>
    </row>
    <row r="138" spans="1:9" s="43" customFormat="1" ht="13" x14ac:dyDescent="0.3">
      <c r="A138" s="39"/>
      <c r="B138" s="39"/>
      <c r="D138" s="66"/>
      <c r="I138" s="42"/>
    </row>
    <row r="139" spans="1:9" s="43" customFormat="1" ht="13" x14ac:dyDescent="0.3">
      <c r="A139" s="39"/>
      <c r="B139" s="39"/>
      <c r="D139" s="66"/>
      <c r="I139" s="42"/>
    </row>
    <row r="140" spans="1:9" s="43" customFormat="1" ht="13" x14ac:dyDescent="0.3">
      <c r="A140" s="39"/>
      <c r="B140" s="39"/>
      <c r="I140" s="42"/>
    </row>
    <row r="141" spans="1:9" s="43" customFormat="1" ht="13" x14ac:dyDescent="0.3">
      <c r="A141" s="39"/>
      <c r="B141" s="39"/>
      <c r="I141" s="42"/>
    </row>
    <row r="142" spans="1:9" s="43" customFormat="1" ht="13" x14ac:dyDescent="0.3">
      <c r="A142" s="39"/>
      <c r="B142" s="39"/>
      <c r="I142" s="42"/>
    </row>
    <row r="143" spans="1:9" s="43" customFormat="1" ht="13" x14ac:dyDescent="0.3">
      <c r="A143" s="39"/>
      <c r="B143" s="39"/>
      <c r="I143" s="42"/>
    </row>
    <row r="144" spans="1:9" s="43" customFormat="1" ht="13" x14ac:dyDescent="0.3">
      <c r="A144" s="39"/>
      <c r="B144" s="39"/>
      <c r="I144" s="42"/>
    </row>
    <row r="145" spans="1:9" s="43" customFormat="1" ht="13" x14ac:dyDescent="0.3">
      <c r="A145" s="39"/>
      <c r="B145" s="39"/>
      <c r="I145" s="42"/>
    </row>
    <row r="146" spans="1:9" s="43" customFormat="1" ht="13" x14ac:dyDescent="0.3">
      <c r="A146" s="39"/>
      <c r="B146" s="39"/>
      <c r="I146" s="42"/>
    </row>
    <row r="147" spans="1:9" s="43" customFormat="1" ht="13" x14ac:dyDescent="0.3">
      <c r="A147" s="39"/>
      <c r="B147" s="39"/>
      <c r="I147" s="42"/>
    </row>
    <row r="148" spans="1:9" s="43" customFormat="1" ht="13" x14ac:dyDescent="0.3">
      <c r="A148" s="39"/>
      <c r="B148" s="39"/>
      <c r="I148" s="42"/>
    </row>
    <row r="149" spans="1:9" s="43" customFormat="1" ht="13" x14ac:dyDescent="0.3">
      <c r="A149" s="39"/>
      <c r="B149" s="39"/>
      <c r="I149" s="42"/>
    </row>
    <row r="150" spans="1:9" s="43" customFormat="1" ht="13" x14ac:dyDescent="0.3">
      <c r="A150" s="39"/>
      <c r="B150" s="39"/>
      <c r="I150" s="42"/>
    </row>
    <row r="151" spans="1:9" s="43" customFormat="1" ht="13" x14ac:dyDescent="0.3">
      <c r="A151" s="39"/>
      <c r="B151" s="39"/>
      <c r="I151" s="42"/>
    </row>
    <row r="152" spans="1:9" s="43" customFormat="1" ht="13" x14ac:dyDescent="0.3">
      <c r="A152" s="39"/>
      <c r="B152" s="39"/>
      <c r="I152" s="42"/>
    </row>
    <row r="153" spans="1:9" s="43" customFormat="1" ht="13" x14ac:dyDescent="0.3">
      <c r="A153" s="39"/>
      <c r="B153" s="39"/>
      <c r="I153" s="42"/>
    </row>
  </sheetData>
  <mergeCells count="3">
    <mergeCell ref="A1:G1"/>
    <mergeCell ref="A2:G2"/>
    <mergeCell ref="A3:G3"/>
  </mergeCells>
  <pageMargins left="1" right="1" top="1.25" bottom="1.25" header="0.5" footer="0.5"/>
  <pageSetup scale="57" orientation="portrait" horizontalDpi="300" r:id="rId1"/>
  <headerFooter alignWithMargins="0">
    <oddHeader>&amp;R&amp;"Times New Roman,Bold"&amp;12Appendix M03
2Q2018
Page 1 of 1</oddHeader>
    <oddFooter>&amp;L&amp;"Times New Roman,Regular"USAC&amp;C&amp;"Times New Roman,Regular"Unaudited&amp;R&amp;"Times New Roman,Regular"January 31,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M03</vt:lpstr>
      <vt:lpstr>2019 Cash Monthly</vt:lpstr>
      <vt:lpstr>'2019 Cash Monthly'!Print_Area</vt:lpstr>
      <vt:lpstr>'M03'!Print_Area</vt:lpstr>
      <vt:lpstr>'2019 Cash Monthly'!Print_Titles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Steven.Nwachuku</dc:creator>
  <cp:lastModifiedBy>apayne</cp:lastModifiedBy>
  <cp:lastPrinted>2020-04-17T14:26:58Z</cp:lastPrinted>
  <dcterms:created xsi:type="dcterms:W3CDTF">2020-04-13T17:19:06Z</dcterms:created>
  <dcterms:modified xsi:type="dcterms:W3CDTF">2020-04-29T13:23:15Z</dcterms:modified>
</cp:coreProperties>
</file>