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4Q2021\Step 1 - Filing Appendices and Working Drafts\M0\"/>
    </mc:Choice>
  </mc:AlternateContent>
  <bookViews>
    <workbookView xWindow="0" yWindow="0" windowWidth="28800" windowHeight="12450"/>
  </bookViews>
  <sheets>
    <sheet name="M04 " sheetId="1" r:id="rId1"/>
    <sheet name="M04 Monthly" sheetId="2" state="hidden" r:id="rId2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2" l="1"/>
  <c r="I87" i="2"/>
  <c r="I71" i="2"/>
  <c r="I55" i="2"/>
  <c r="I39" i="2"/>
  <c r="G87" i="2"/>
  <c r="H87" i="2"/>
  <c r="I75" i="2"/>
  <c r="I59" i="2"/>
  <c r="I60" i="2"/>
  <c r="I61" i="2"/>
  <c r="I62" i="2"/>
  <c r="I63" i="2"/>
  <c r="I64" i="2"/>
  <c r="I65" i="2"/>
  <c r="I66" i="2"/>
  <c r="I67" i="2"/>
  <c r="I68" i="2"/>
  <c r="I69" i="2"/>
  <c r="I70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2" i="2"/>
  <c r="I101" i="2"/>
  <c r="I100" i="2"/>
  <c r="I99" i="2"/>
  <c r="I98" i="2"/>
  <c r="I97" i="2"/>
  <c r="I96" i="2"/>
  <c r="I95" i="2"/>
  <c r="I94" i="2"/>
  <c r="I93" i="2"/>
  <c r="I92" i="2"/>
  <c r="I91" i="2"/>
  <c r="I86" i="2"/>
  <c r="I85" i="2"/>
  <c r="I84" i="2"/>
  <c r="I83" i="2"/>
  <c r="I82" i="2"/>
  <c r="I81" i="2"/>
  <c r="I80" i="2"/>
  <c r="I79" i="2"/>
  <c r="I78" i="2"/>
  <c r="I77" i="2"/>
  <c r="I76" i="2"/>
  <c r="I54" i="2"/>
  <c r="I53" i="2"/>
  <c r="I52" i="2"/>
  <c r="I51" i="2"/>
  <c r="I50" i="2"/>
  <c r="I49" i="2"/>
  <c r="I48" i="2"/>
  <c r="I47" i="2"/>
  <c r="I46" i="2"/>
  <c r="I45" i="2"/>
  <c r="I44" i="2"/>
  <c r="I43" i="2"/>
  <c r="I38" i="2"/>
  <c r="I37" i="2"/>
  <c r="I36" i="2"/>
  <c r="I35" i="2"/>
  <c r="I34" i="2"/>
  <c r="I33" i="2"/>
  <c r="I32" i="2"/>
  <c r="I31" i="2"/>
  <c r="I30" i="2"/>
  <c r="I29" i="2"/>
  <c r="I28" i="2"/>
  <c r="I27" i="2"/>
  <c r="I22" i="2"/>
  <c r="I21" i="2"/>
  <c r="I20" i="2"/>
  <c r="I19" i="2"/>
  <c r="I18" i="2"/>
  <c r="I17" i="2"/>
  <c r="I16" i="2"/>
  <c r="I15" i="2"/>
  <c r="I14" i="2"/>
  <c r="I13" i="2"/>
  <c r="I12" i="2"/>
  <c r="I11" i="2"/>
  <c r="H23" i="2" l="1"/>
  <c r="H39" i="2" s="1"/>
  <c r="I7" i="2"/>
  <c r="H7" i="2"/>
  <c r="G7" i="2"/>
  <c r="G23" i="2" s="1"/>
  <c r="G39" i="2" s="1"/>
  <c r="F7" i="2"/>
  <c r="F23" i="2" s="1"/>
  <c r="F39" i="2" s="1"/>
  <c r="E7" i="2"/>
  <c r="E23" i="2" s="1"/>
  <c r="E39" i="2" s="1"/>
  <c r="D7" i="2"/>
  <c r="D23" i="2" s="1"/>
  <c r="D39" i="2" s="1"/>
  <c r="G7" i="1"/>
  <c r="F55" i="2" l="1"/>
  <c r="F71" i="2" s="1"/>
  <c r="F87" i="2" s="1"/>
  <c r="F103" i="2" s="1"/>
  <c r="F119" i="2" s="1"/>
  <c r="F135" i="2" s="1"/>
  <c r="F151" i="2" s="1"/>
  <c r="F167" i="2" s="1"/>
  <c r="F183" i="2" s="1"/>
  <c r="F199" i="2" s="1"/>
  <c r="G55" i="2"/>
  <c r="G71" i="2" s="1"/>
  <c r="G103" i="2" s="1"/>
  <c r="G119" i="2" s="1"/>
  <c r="G135" i="2" s="1"/>
  <c r="G151" i="2" s="1"/>
  <c r="G167" i="2" s="1"/>
  <c r="G183" i="2" s="1"/>
  <c r="G199" i="2" s="1"/>
  <c r="I23" i="2"/>
  <c r="H55" i="2"/>
  <c r="H71" i="2" s="1"/>
  <c r="H103" i="2" s="1"/>
  <c r="H119" i="2" s="1"/>
  <c r="H135" i="2" s="1"/>
  <c r="H151" i="2" s="1"/>
  <c r="H167" i="2" s="1"/>
  <c r="H183" i="2" s="1"/>
  <c r="H199" i="2" s="1"/>
  <c r="E55" i="2"/>
  <c r="E71" i="2" s="1"/>
  <c r="E87" i="2" s="1"/>
  <c r="E103" i="2" s="1"/>
  <c r="E119" i="2" s="1"/>
  <c r="E135" i="2" s="1"/>
  <c r="E151" i="2" s="1"/>
  <c r="E167" i="2" s="1"/>
  <c r="E183" i="2" s="1"/>
  <c r="E199" i="2" s="1"/>
  <c r="D55" i="2"/>
  <c r="D71" i="2" s="1"/>
  <c r="D87" i="2" l="1"/>
  <c r="D103" i="2" s="1"/>
  <c r="D119" i="2" s="1"/>
  <c r="D135" i="2" s="1"/>
  <c r="D151" i="2" s="1"/>
  <c r="D167" i="2" s="1"/>
  <c r="D183" i="2" s="1"/>
  <c r="D199" i="2" s="1"/>
  <c r="I119" i="2" l="1"/>
  <c r="I135" i="2" s="1"/>
  <c r="I151" i="2" s="1"/>
  <c r="I167" i="2" s="1"/>
  <c r="I183" i="2" s="1"/>
  <c r="I199" i="2" s="1"/>
</calcChain>
</file>

<file path=xl/sharedStrings.xml><?xml version="1.0" encoding="utf-8"?>
<sst xmlns="http://schemas.openxmlformats.org/spreadsheetml/2006/main" count="544" uniqueCount="47">
  <si>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</si>
  <si>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</si>
  <si>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</si>
  <si>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</si>
  <si>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</si>
  <si>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</si>
  <si>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</si>
  <si>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</si>
  <si>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Fund Balance 12/31/20</t>
  </si>
  <si>
    <t>First Q 2021 Activity: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</si>
  <si>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</si>
  <si>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</si>
  <si>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</si>
  <si>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</si>
  <si>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</si>
  <si>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</si>
  <si>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</si>
  <si>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</si>
  <si>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</si>
  <si>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3/31/21</t>
  </si>
  <si>
    <t>Second Q 2021 Activity:</t>
  </si>
  <si>
    <t>Fund Balance 6/30/21</t>
  </si>
  <si>
    <t>Third Q 2021 Activity:</t>
  </si>
  <si>
    <t>Fund Balance 9/30/21</t>
  </si>
  <si>
    <t>Fourth Q 2021 Activity:</t>
  </si>
  <si>
    <t>Deferred Payment Plan Fees</t>
  </si>
  <si>
    <t>Fund Balance 12/31/21</t>
  </si>
  <si>
    <t>High cost Program</t>
  </si>
  <si>
    <t>Connected Care Pilot Program</t>
  </si>
  <si>
    <t>January</t>
  </si>
  <si>
    <t>Late charges net of waived</t>
  </si>
  <si>
    <t>Bad Debt expense- (COMAD)</t>
  </si>
  <si>
    <t>Allocated Depreciation Expense OTA</t>
  </si>
  <si>
    <t>Future Funded expense</t>
  </si>
  <si>
    <t>Gains/Losses</t>
  </si>
  <si>
    <t>ENDING BALANCE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</si>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</sst>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3" applyFont="1"/>
    <xf numFmtId="0" fontId="2" fillId="0" borderId="0" xfId="3" applyFont="1" applyFill="1" applyAlignment="1">
      <alignment horizontal="centerContinuous"/>
    </xf>
    <xf numFmtId="39" fontId="3" fillId="0" borderId="0" xfId="4" applyFont="1" applyAlignment="1">
      <alignment horizontal="centerContinuous" wrapText="1"/>
    </xf>
    <xf numFmtId="0" fontId="3" fillId="0" borderId="0" xfId="3" applyFont="1" applyFill="1"/>
    <xf numFmtId="39" fontId="3" fillId="0" borderId="1" xfId="4" applyFont="1" applyBorder="1" applyAlignment="1">
      <alignment horizontal="center"/>
    </xf>
    <xf numFmtId="0" fontId="4" fillId="0" borderId="0" xfId="3" applyFont="1" applyFill="1"/>
    <xf numFmtId="37" fontId="4" fillId="0" borderId="2" xfId="4" applyNumberFormat="1" applyFont="1" applyBorder="1"/>
    <xf numFmtId="37" fontId="4" fillId="0" borderId="2" xfId="4" applyNumberFormat="1" applyFont="1" applyFill="1" applyBorder="1"/>
    <xf numFmtId="0" fontId="4" fillId="0" borderId="0" xfId="3" applyFont="1"/>
    <xf numFmtId="37" fontId="3" fillId="0" borderId="0" xfId="4" applyNumberFormat="1" applyFont="1"/>
    <xf numFmtId="0" fontId="4" fillId="0" borderId="1" xfId="3" applyFont="1" applyFill="1" applyBorder="1"/>
    <xf numFmtId="37" fontId="3" fillId="0" borderId="0" xfId="4" applyNumberFormat="1" applyFont="1" applyFill="1"/>
    <xf numFmtId="164" fontId="3" fillId="0" borderId="0" xfId="4" applyNumberFormat="1" applyFont="1"/>
    <xf numFmtId="37" fontId="4" fillId="0" borderId="3" xfId="4" applyNumberFormat="1" applyFont="1" applyBorder="1"/>
    <xf numFmtId="164" fontId="3" fillId="0" borderId="0" xfId="4" applyNumberFormat="1" applyFont="1" applyFill="1"/>
    <xf numFmtId="39" fontId="3" fillId="0" borderId="0" xfId="4" applyFont="1"/>
    <xf numFmtId="37" fontId="3" fillId="0" borderId="0" xfId="3" applyNumberFormat="1" applyFont="1"/>
    <xf numFmtId="0" fontId="5" fillId="0" borderId="0" xfId="3" applyFont="1"/>
    <xf numFmtId="43" fontId="7" fillId="0" borderId="0" xfId="1" applyFont="1"/>
    <xf numFmtId="43" fontId="5" fillId="0" borderId="0" xfId="1" applyFont="1"/>
    <xf numFmtId="0" fontId="6" fillId="0" borderId="0" xfId="3" applyFont="1" applyFill="1" applyAlignment="1">
      <alignment horizontal="centerContinuous"/>
    </xf>
    <xf numFmtId="39" fontId="5" fillId="0" borderId="0" xfId="4" applyFont="1" applyAlignment="1">
      <alignment horizontal="centerContinuous" wrapText="1"/>
    </xf>
    <xf numFmtId="0" fontId="5" fillId="0" borderId="0" xfId="3" applyFont="1" applyFill="1"/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center" wrapText="1"/>
    </xf>
    <xf numFmtId="0" fontId="5" fillId="0" borderId="0" xfId="3" applyFont="1" applyFill="1" applyAlignment="1">
      <alignment horizontal="center" wrapText="1"/>
    </xf>
    <xf numFmtId="39" fontId="5" fillId="0" borderId="1" xfId="4" applyFont="1" applyFill="1" applyBorder="1" applyAlignment="1">
      <alignment horizontal="center"/>
    </xf>
    <xf numFmtId="39" fontId="5" fillId="0" borderId="1" xfId="4" applyFont="1" applyFill="1" applyBorder="1" applyAlignment="1">
      <alignment horizontal="center" wrapText="1"/>
    </xf>
    <xf numFmtId="43" fontId="7" fillId="0" borderId="0" xfId="1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8" fillId="0" borderId="0" xfId="3" applyFont="1" applyFill="1" applyAlignment="1">
      <alignment horizontal="center"/>
    </xf>
    <xf numFmtId="39" fontId="7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horizontal="left"/>
    </xf>
    <xf numFmtId="164" fontId="7" fillId="0" borderId="2" xfId="1" applyNumberFormat="1" applyFont="1" applyFill="1" applyBorder="1"/>
    <xf numFmtId="164" fontId="7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/>
    <xf numFmtId="0" fontId="9" fillId="0" borderId="0" xfId="3" applyFont="1" applyFill="1"/>
    <xf numFmtId="43" fontId="5" fillId="0" borderId="0" xfId="1" applyFont="1" applyFill="1" applyBorder="1" applyAlignment="1">
      <alignment horizontal="left"/>
    </xf>
    <xf numFmtId="44" fontId="5" fillId="0" borderId="0" xfId="2" applyFont="1"/>
    <xf numFmtId="43" fontId="5" fillId="0" borderId="0" xfId="1" applyFont="1" applyFill="1" applyBorder="1" applyAlignment="1">
      <alignment horizontal="center"/>
    </xf>
    <xf numFmtId="44" fontId="5" fillId="0" borderId="0" xfId="3" applyNumberFormat="1" applyFont="1"/>
    <xf numFmtId="0" fontId="7" fillId="0" borderId="0" xfId="3" applyFont="1"/>
    <xf numFmtId="0" fontId="7" fillId="0" borderId="0" xfId="3" applyFont="1" applyFill="1" applyAlignment="1">
      <alignment horizontal="center"/>
    </xf>
    <xf numFmtId="164" fontId="7" fillId="0" borderId="4" xfId="1" applyNumberFormat="1" applyFont="1" applyFill="1" applyBorder="1"/>
    <xf numFmtId="164" fontId="5" fillId="0" borderId="1" xfId="1" applyNumberFormat="1" applyFont="1" applyFill="1" applyBorder="1"/>
    <xf numFmtId="164" fontId="7" fillId="0" borderId="5" xfId="1" applyNumberFormat="1" applyFont="1" applyFill="1" applyBorder="1"/>
    <xf numFmtId="43" fontId="7" fillId="0" borderId="0" xfId="1" applyFont="1" applyBorder="1"/>
    <xf numFmtId="43" fontId="5" fillId="0" borderId="0" xfId="1" applyFont="1" applyBorder="1"/>
    <xf numFmtId="0" fontId="5" fillId="0" borderId="0" xfId="3" applyFont="1" applyBorder="1"/>
    <xf numFmtId="43" fontId="5" fillId="0" borderId="0" xfId="1" applyFont="1" applyFill="1"/>
    <xf numFmtId="43" fontId="10" fillId="0" borderId="0" xfId="1" applyFont="1"/>
    <xf numFmtId="8" fontId="5" fillId="0" borderId="0" xfId="1" applyNumberFormat="1" applyFont="1"/>
    <xf numFmtId="43" fontId="5" fillId="0" borderId="0" xfId="3" applyNumberFormat="1" applyFont="1" applyFill="1"/>
    <xf numFmtId="39" fontId="5" fillId="0" borderId="0" xfId="4" applyFont="1" applyFill="1"/>
    <xf numFmtId="0" fontId="2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</cellXfs>
  <cellStyles count="5">
    <cellStyle name="Comma" xfId="1" builtinId="3"/>
    <cellStyle name="Comma_Copy of ACCRUAL TEMPLATE" xfId="4"/>
    <cellStyle name="Currency" xfId="2" builtinId="4"/>
    <cellStyle name="Normal" xfId="0" builtinId="0"/>
    <cellStyle name="Normal 13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2"/>
  <sheetViews>
    <sheetView tabSelected="1" topLeftCell="A7" zoomScale="115" zoomScaleNormal="115" zoomScaleSheetLayoutView="100" zoomScalePageLayoutView="115" workbookViewId="0">
      <selection activeCell="I33" sqref="I33"/>
    </sheetView>
  </sheetViews>
  <sheetFormatPr defaultColWidth="13.81640625" defaultRowHeight="13" x14ac:dyDescent="0.3"/>
  <cols>
    <col min="1" max="1" width="23.54296875" style="4" bestFit="1" customWidth="1"/>
    <col min="2" max="2" width="13" style="16" bestFit="1" customWidth="1"/>
    <col min="3" max="3" width="15.54296875" style="16" bestFit="1" customWidth="1"/>
    <col min="4" max="4" width="17.26953125" style="16" bestFit="1" customWidth="1"/>
    <col min="5" max="5" width="13" style="16" bestFit="1" customWidth="1"/>
    <col min="6" max="6" width="17.26953125" style="16" bestFit="1" customWidth="1"/>
    <col min="7" max="7" width="13" style="16" bestFit="1" customWidth="1"/>
    <col min="8" max="16384" width="13.81640625" style="1"/>
  </cols>
  <sheetData>
    <row r="1" spans="1:17" ht="15" x14ac:dyDescent="0.3">
      <c r="A1" s="56" t="s">
        <v>0</v>
      </c>
      <c r="B1" s="56"/>
      <c r="C1" s="56"/>
      <c r="D1" s="56"/>
      <c r="E1" s="56"/>
      <c r="F1" s="56"/>
      <c r="G1" s="56"/>
    </row>
    <row r="2" spans="1:17" ht="15" x14ac:dyDescent="0.3">
      <c r="A2" s="2" t="s">
        <v>1</v>
      </c>
      <c r="B2" s="3"/>
      <c r="C2" s="3"/>
      <c r="D2" s="3"/>
      <c r="E2" s="3"/>
      <c r="F2" s="3"/>
      <c r="G2" s="3"/>
    </row>
    <row r="3" spans="1:17" ht="15" x14ac:dyDescent="0.3">
      <c r="A3" s="56">
        <v>2021</v>
      </c>
      <c r="B3" s="56"/>
      <c r="C3" s="56"/>
      <c r="D3" s="56"/>
      <c r="E3" s="56"/>
      <c r="F3" s="56"/>
      <c r="G3" s="56"/>
    </row>
    <row r="5" spans="1:17" x14ac:dyDescent="0.3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7" spans="1:17" s="9" customFormat="1" ht="13.5" thickBot="1" x14ac:dyDescent="0.35">
      <c r="A7" s="6" t="s">
        <v>8</v>
      </c>
      <c r="B7" s="7">
        <v>3344288628.1616859</v>
      </c>
      <c r="C7" s="7">
        <v>1227665715.8232222</v>
      </c>
      <c r="D7" s="7">
        <v>69978732.560881138</v>
      </c>
      <c r="E7" s="7">
        <v>1347698986.724206</v>
      </c>
      <c r="F7" s="7">
        <v>8497209.3300000019</v>
      </c>
      <c r="G7" s="8">
        <f>SUM(B7:F7)</f>
        <v>5998129272.5999956</v>
      </c>
    </row>
    <row r="8" spans="1:17" ht="13.5" thickTop="1" x14ac:dyDescent="0.3">
      <c r="B8" s="10"/>
      <c r="C8" s="10"/>
      <c r="D8" s="10"/>
      <c r="E8" s="10"/>
      <c r="F8" s="10"/>
      <c r="G8" s="10"/>
    </row>
    <row r="9" spans="1:17" x14ac:dyDescent="0.3">
      <c r="A9" s="11" t="s">
        <v>9</v>
      </c>
      <c r="B9" s="12"/>
      <c r="C9" s="12"/>
      <c r="D9" s="12"/>
      <c r="E9" s="12"/>
      <c r="F9" s="12"/>
      <c r="G9" s="12"/>
    </row>
    <row r="10" spans="1:17" x14ac:dyDescent="0.3">
      <c r="A10" s="4" t="s">
        <v>10</v>
      </c>
      <c r="B10" s="12">
        <v>624507746.96000004</v>
      </c>
      <c r="C10" s="12">
        <v>1388478188.4299998</v>
      </c>
      <c r="D10" s="12">
        <v>267856962.20999998</v>
      </c>
      <c r="E10" s="12">
        <v>170454445.75999999</v>
      </c>
      <c r="F10" s="12">
        <v>8362800.6500000004</v>
      </c>
      <c r="G10" s="12">
        <v>2459660144.0099998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3">
      <c r="A11" s="4" t="s">
        <v>11</v>
      </c>
      <c r="B11" s="12">
        <v>400992.26</v>
      </c>
      <c r="C11" s="12">
        <v>2022225.67</v>
      </c>
      <c r="D11" s="12">
        <v>161988.49</v>
      </c>
      <c r="E11" s="12">
        <v>103683.96</v>
      </c>
      <c r="F11" s="12">
        <v>4981.63</v>
      </c>
      <c r="G11" s="12">
        <v>2693872.01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3">
      <c r="A12" s="4" t="s">
        <v>12</v>
      </c>
      <c r="B12" s="12">
        <v>310063.02</v>
      </c>
      <c r="C12" s="12">
        <v>689368.17999999993</v>
      </c>
      <c r="D12" s="12">
        <v>132988.84</v>
      </c>
      <c r="E12" s="12">
        <v>84629.26</v>
      </c>
      <c r="F12" s="12">
        <v>4152.1000000000004</v>
      </c>
      <c r="G12" s="12">
        <v>1221201.4000000001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3">
      <c r="A13" s="4" t="s">
        <v>13</v>
      </c>
      <c r="B13" s="12">
        <v>-527826.6399999999</v>
      </c>
      <c r="C13" s="12">
        <v>-1173987.9400000002</v>
      </c>
      <c r="D13" s="12">
        <v>-226478.8</v>
      </c>
      <c r="E13" s="12">
        <v>-144122.88</v>
      </c>
      <c r="F13" s="12">
        <v>-7278.9199999999992</v>
      </c>
      <c r="G13" s="12">
        <v>-2079695.1800000002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3">
      <c r="A14" s="4" t="s">
        <v>14</v>
      </c>
      <c r="B14" s="12">
        <v>-14605412.610000001</v>
      </c>
      <c r="C14" s="12">
        <v>-844177.11</v>
      </c>
      <c r="D14" s="12">
        <v>8164.8600000000079</v>
      </c>
      <c r="E14" s="12">
        <v>-989953.47999999986</v>
      </c>
      <c r="F14" s="12">
        <v>0</v>
      </c>
      <c r="G14" s="12">
        <v>-16431378.340000002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3">
      <c r="A15" s="4" t="s">
        <v>15</v>
      </c>
      <c r="B15" s="12">
        <v>-483774699.78999996</v>
      </c>
      <c r="C15" s="12">
        <v>-1274632673.3300004</v>
      </c>
      <c r="D15" s="12">
        <v>-248050833.40000001</v>
      </c>
      <c r="E15" s="12">
        <v>-227204546.19</v>
      </c>
      <c r="F15" s="12">
        <v>0</v>
      </c>
      <c r="G15" s="12">
        <v>-2233662752.7100005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3">
      <c r="A16" s="4" t="s">
        <v>16</v>
      </c>
      <c r="B16" s="12">
        <v>0</v>
      </c>
      <c r="C16" s="12">
        <v>6419000</v>
      </c>
      <c r="D16" s="12">
        <v>-262000</v>
      </c>
      <c r="E16" s="12">
        <v>0</v>
      </c>
      <c r="F16" s="12">
        <v>0</v>
      </c>
      <c r="G16" s="12">
        <v>6157000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3">
      <c r="A17" s="4" t="s">
        <v>17</v>
      </c>
      <c r="B17" s="12">
        <v>-16574455.619999999</v>
      </c>
      <c r="C17" s="12">
        <v>-15453713.190000001</v>
      </c>
      <c r="D17" s="12">
        <v>-13720676.24</v>
      </c>
      <c r="E17" s="12">
        <v>-4941268.46</v>
      </c>
      <c r="F17" s="12">
        <v>-16926.54</v>
      </c>
      <c r="G17" s="12">
        <v>-50707040.050000004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3.5" thickBot="1" x14ac:dyDescent="0.35">
      <c r="A18" s="4" t="s">
        <v>18</v>
      </c>
      <c r="B18" s="12">
        <v>6006.38</v>
      </c>
      <c r="C18" s="12">
        <v>13355.47</v>
      </c>
      <c r="D18" s="12">
        <v>4184.12</v>
      </c>
      <c r="E18" s="12">
        <v>1639.7800000000002</v>
      </c>
      <c r="F18" s="12">
        <v>81.86</v>
      </c>
      <c r="G18" s="12">
        <v>25267.609999999997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" thickTop="1" thickBot="1" x14ac:dyDescent="0.35">
      <c r="A19" s="6" t="s">
        <v>19</v>
      </c>
      <c r="B19" s="14">
        <v>3454031042.1216865</v>
      </c>
      <c r="C19" s="14">
        <v>1333183302.0032213</v>
      </c>
      <c r="D19" s="14">
        <v>75883032.640881106</v>
      </c>
      <c r="E19" s="14">
        <v>1285063494.4742057</v>
      </c>
      <c r="F19" s="14">
        <v>16845020.110000003</v>
      </c>
      <c r="G19" s="14">
        <v>6165005891.3499928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s="4" customFormat="1" ht="13.5" thickTop="1" x14ac:dyDescent="0.3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3">
      <c r="B21" s="10"/>
      <c r="C21" s="10"/>
      <c r="D21" s="10"/>
      <c r="E21" s="10"/>
      <c r="F21" s="10"/>
      <c r="G21" s="10"/>
    </row>
    <row r="22" spans="1:17" x14ac:dyDescent="0.3">
      <c r="A22" s="11" t="s">
        <v>20</v>
      </c>
      <c r="B22" s="12"/>
      <c r="C22" s="12"/>
      <c r="D22" s="12"/>
      <c r="E22" s="12"/>
      <c r="F22" s="12"/>
      <c r="G22" s="12"/>
    </row>
    <row r="23" spans="1:17" x14ac:dyDescent="0.3">
      <c r="A23" s="4" t="s">
        <v>10</v>
      </c>
      <c r="B23" s="12">
        <v>638691762.37</v>
      </c>
      <c r="C23" s="12">
        <v>1413677696.23</v>
      </c>
      <c r="D23" s="12">
        <v>254772167.27999997</v>
      </c>
      <c r="E23" s="12">
        <v>149417094.59999999</v>
      </c>
      <c r="F23" s="12">
        <v>8861639.8800000008</v>
      </c>
      <c r="G23" s="12">
        <v>2465420360.3600001</v>
      </c>
    </row>
    <row r="24" spans="1:17" x14ac:dyDescent="0.3">
      <c r="A24" s="4" t="s">
        <v>11</v>
      </c>
      <c r="B24" s="12">
        <v>-3398092.4799999995</v>
      </c>
      <c r="C24" s="12">
        <v>2203601.6800000002</v>
      </c>
      <c r="D24" s="12">
        <v>181135.38999999998</v>
      </c>
      <c r="E24" s="12">
        <v>104977.68</v>
      </c>
      <c r="F24" s="12">
        <v>6378.79</v>
      </c>
      <c r="G24" s="12">
        <v>-901998.93999999925</v>
      </c>
    </row>
    <row r="25" spans="1:17" x14ac:dyDescent="0.3">
      <c r="A25" s="4" t="s">
        <v>12</v>
      </c>
      <c r="B25" s="12">
        <v>119861.02</v>
      </c>
      <c r="C25" s="12">
        <v>266910.37</v>
      </c>
      <c r="D25" s="12">
        <v>48102.43</v>
      </c>
      <c r="E25" s="12">
        <v>28210.799999999999</v>
      </c>
      <c r="F25" s="12">
        <v>1673.13</v>
      </c>
      <c r="G25" s="12">
        <v>464757.75</v>
      </c>
    </row>
    <row r="26" spans="1:17" x14ac:dyDescent="0.3">
      <c r="A26" s="4" t="s">
        <v>13</v>
      </c>
      <c r="B26" s="12">
        <v>-1260791.1600000001</v>
      </c>
      <c r="C26" s="12">
        <v>-2808059.11</v>
      </c>
      <c r="D26" s="12">
        <v>-505489.75</v>
      </c>
      <c r="E26" s="12">
        <v>-296743.01</v>
      </c>
      <c r="F26" s="12">
        <v>-17599.269999999997</v>
      </c>
      <c r="G26" s="12">
        <v>-4888682.2999999989</v>
      </c>
    </row>
    <row r="27" spans="1:17" x14ac:dyDescent="0.3">
      <c r="A27" s="4" t="s">
        <v>14</v>
      </c>
      <c r="B27" s="12">
        <v>6243799</v>
      </c>
      <c r="C27" s="12">
        <v>-839137.69</v>
      </c>
      <c r="D27" s="12">
        <v>-4293933.55</v>
      </c>
      <c r="E27" s="12">
        <v>-1859723.9</v>
      </c>
      <c r="F27" s="12">
        <v>0</v>
      </c>
      <c r="G27" s="12">
        <v>-748996.1399999992</v>
      </c>
    </row>
    <row r="28" spans="1:17" x14ac:dyDescent="0.3">
      <c r="A28" s="4" t="s">
        <v>15</v>
      </c>
      <c r="B28" s="12">
        <v>-503624282.72000003</v>
      </c>
      <c r="C28" s="12">
        <v>-1256206073.28</v>
      </c>
      <c r="D28" s="12">
        <v>-226324235.75</v>
      </c>
      <c r="E28" s="12">
        <v>-57922487.18</v>
      </c>
      <c r="F28" s="12">
        <v>0</v>
      </c>
      <c r="G28" s="12">
        <v>-2044077078.9300001</v>
      </c>
    </row>
    <row r="29" spans="1:17" x14ac:dyDescent="0.3">
      <c r="A29" s="4" t="s">
        <v>16</v>
      </c>
      <c r="B29" s="12">
        <v>0</v>
      </c>
      <c r="C29" s="12">
        <v>6952000</v>
      </c>
      <c r="D29" s="12">
        <v>21577000</v>
      </c>
      <c r="E29" s="12">
        <v>0</v>
      </c>
      <c r="F29" s="12">
        <v>0</v>
      </c>
      <c r="G29" s="12">
        <v>28529000</v>
      </c>
    </row>
    <row r="30" spans="1:17" x14ac:dyDescent="0.3">
      <c r="A30" s="4" t="s">
        <v>17</v>
      </c>
      <c r="B30" s="12">
        <v>-20285033.759999998</v>
      </c>
      <c r="C30" s="12">
        <v>-15097677.419999998</v>
      </c>
      <c r="D30" s="12">
        <v>-15805484.039999999</v>
      </c>
      <c r="E30" s="12">
        <v>-5516409.9199999999</v>
      </c>
      <c r="F30" s="12">
        <v>-19830.53</v>
      </c>
      <c r="G30" s="12">
        <v>-56724435.669999994</v>
      </c>
    </row>
    <row r="31" spans="1:17" ht="13.5" thickBot="1" x14ac:dyDescent="0.35">
      <c r="A31" s="4" t="s">
        <v>18</v>
      </c>
      <c r="B31" s="12">
        <v>5162.5200000000004</v>
      </c>
      <c r="C31" s="12">
        <v>11498.07</v>
      </c>
      <c r="D31" s="12">
        <v>3038.17</v>
      </c>
      <c r="E31" s="12">
        <v>1215.06</v>
      </c>
      <c r="F31" s="12">
        <v>72.06</v>
      </c>
      <c r="G31" s="12">
        <v>20985.880000000005</v>
      </c>
    </row>
    <row r="32" spans="1:17" ht="14" thickTop="1" thickBot="1" x14ac:dyDescent="0.35">
      <c r="A32" s="6" t="s">
        <v>21</v>
      </c>
      <c r="B32" s="14">
        <v>3570523426.9116864</v>
      </c>
      <c r="C32" s="14">
        <v>1481344060.8532214</v>
      </c>
      <c r="D32" s="14">
        <v>105535332.82088107</v>
      </c>
      <c r="E32" s="14">
        <v>1369019628.6042058</v>
      </c>
      <c r="F32" s="14">
        <v>25677354.170000006</v>
      </c>
      <c r="G32" s="14">
        <v>6552099803.359993</v>
      </c>
    </row>
    <row r="33" spans="1:7" ht="13.5" thickTop="1" x14ac:dyDescent="0.3">
      <c r="A33" s="1"/>
      <c r="B33" s="10"/>
      <c r="C33" s="10"/>
      <c r="D33" s="10"/>
      <c r="E33" s="10"/>
      <c r="F33" s="10"/>
      <c r="G33" s="10"/>
    </row>
    <row r="34" spans="1:7" x14ac:dyDescent="0.3">
      <c r="C34" s="10"/>
      <c r="D34" s="10"/>
      <c r="E34" s="10"/>
      <c r="F34" s="10"/>
      <c r="G34" s="10"/>
    </row>
    <row r="35" spans="1:7" x14ac:dyDescent="0.3">
      <c r="A35" s="11" t="s">
        <v>22</v>
      </c>
      <c r="B35" s="12"/>
      <c r="C35" s="12"/>
      <c r="D35" s="12"/>
      <c r="E35" s="12"/>
      <c r="F35" s="12"/>
      <c r="G35" s="12"/>
    </row>
    <row r="36" spans="1:7" x14ac:dyDescent="0.3">
      <c r="A36" s="4" t="s">
        <v>10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3">
      <c r="A37" s="4" t="s">
        <v>11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3">
      <c r="A38" s="4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x14ac:dyDescent="0.3">
      <c r="A39" s="4" t="s">
        <v>13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3">
      <c r="A40" s="4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3">
      <c r="A41" s="4" t="s">
        <v>15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3">
      <c r="A42" s="4" t="s">
        <v>16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7" x14ac:dyDescent="0.3">
      <c r="A43" s="4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7" ht="13.5" thickBot="1" x14ac:dyDescent="0.35">
      <c r="A44" s="4" t="s">
        <v>18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7" ht="14" thickTop="1" thickBot="1" x14ac:dyDescent="0.35">
      <c r="A45" s="6" t="s">
        <v>23</v>
      </c>
      <c r="B45" s="14">
        <v>3570523426.9116864</v>
      </c>
      <c r="C45" s="14">
        <v>1481344060.8532214</v>
      </c>
      <c r="D45" s="14">
        <v>105535332.82088107</v>
      </c>
      <c r="E45" s="14">
        <v>1369019628.6042058</v>
      </c>
      <c r="F45" s="14">
        <v>25677354.170000006</v>
      </c>
      <c r="G45" s="14">
        <v>6552099803.359993</v>
      </c>
    </row>
    <row r="46" spans="1:7" ht="13.5" thickTop="1" x14ac:dyDescent="0.3"/>
    <row r="47" spans="1:7" x14ac:dyDescent="0.3">
      <c r="A47" s="11" t="s">
        <v>24</v>
      </c>
      <c r="B47" s="12"/>
      <c r="C47" s="12"/>
      <c r="D47" s="12"/>
      <c r="E47" s="12"/>
      <c r="F47" s="12"/>
      <c r="G47" s="12"/>
    </row>
    <row r="48" spans="1:7" x14ac:dyDescent="0.3">
      <c r="A48" s="4" t="s">
        <v>10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x14ac:dyDescent="0.3">
      <c r="A49" s="4" t="s">
        <v>11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x14ac:dyDescent="0.3">
      <c r="A50" s="4" t="s">
        <v>12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3">
      <c r="A51" s="4" t="s">
        <v>25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x14ac:dyDescent="0.3">
      <c r="A52" s="4" t="s">
        <v>13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x14ac:dyDescent="0.3">
      <c r="A53" s="4" t="s">
        <v>14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x14ac:dyDescent="0.3">
      <c r="A54" s="4" t="s">
        <v>15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7" x14ac:dyDescent="0.3">
      <c r="A55" s="4" t="s">
        <v>16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x14ac:dyDescent="0.3">
      <c r="A56" s="4" t="s">
        <v>17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ht="13.5" thickBot="1" x14ac:dyDescent="0.35">
      <c r="A57" s="4" t="s">
        <v>18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ht="14" thickTop="1" thickBot="1" x14ac:dyDescent="0.35">
      <c r="A58" s="6" t="s">
        <v>26</v>
      </c>
      <c r="B58" s="14">
        <v>3570523426.9116864</v>
      </c>
      <c r="C58" s="14">
        <v>1481344060.8532214</v>
      </c>
      <c r="D58" s="14">
        <v>105535332.82088107</v>
      </c>
      <c r="E58" s="14">
        <v>1369019628.6042058</v>
      </c>
      <c r="F58" s="14">
        <v>25677354.170000006</v>
      </c>
      <c r="G58" s="14">
        <v>6552099803.359993</v>
      </c>
    </row>
    <row r="59" spans="1:7" ht="13.5" thickTop="1" x14ac:dyDescent="0.3"/>
    <row r="62" spans="1:7" x14ac:dyDescent="0.3">
      <c r="B62" s="17"/>
      <c r="C62" s="17"/>
      <c r="D62" s="17"/>
      <c r="E62" s="17"/>
      <c r="F62" s="17"/>
    </row>
  </sheetData>
  <mergeCells count="2">
    <mergeCell ref="A1:G1"/>
    <mergeCell ref="A3:G3"/>
  </mergeCells>
  <pageMargins left="0.75" right="0.75" top="1" bottom="1" header="0.5" footer="0.5"/>
  <pageSetup scale="68" orientation="portrait" r:id="rId1"/>
  <headerFooter alignWithMargins="0">
    <oddHeader>&amp;R&amp;"Times New Roman,Bold"&amp;12Appendix M04
4Q2021
Page 1 of 1</oddHeader>
    <oddFooter>&amp;L&amp;"Times New Roman,Regular"&amp;12USAC&amp;C&amp;"Times New Roman,Regular"&amp;12Unaudited&amp;R&amp;"Times New Roman,Regular"&amp;12August 2,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9"/>
  <sheetViews>
    <sheetView topLeftCell="C1" zoomScale="115" zoomScaleNormal="115" zoomScaleSheetLayoutView="100" workbookViewId="0">
      <selection activeCell="H16" sqref="H16"/>
    </sheetView>
  </sheetViews>
  <sheetFormatPr defaultColWidth="9.1796875" defaultRowHeight="13" outlineLevelCol="1" x14ac:dyDescent="0.3"/>
  <cols>
    <col min="1" max="1" width="22" style="18" hidden="1" customWidth="1" outlineLevel="1"/>
    <col min="2" max="2" width="19.81640625" style="18" hidden="1" customWidth="1" outlineLevel="1"/>
    <col min="3" max="3" width="33.453125" style="23" customWidth="1" collapsed="1"/>
    <col min="4" max="7" width="18.54296875" style="23" customWidth="1"/>
    <col min="8" max="8" width="24.81640625" style="23" bestFit="1" customWidth="1"/>
    <col min="9" max="9" width="25.453125" style="23" bestFit="1" customWidth="1"/>
    <col min="10" max="10" width="19.453125" style="19" hidden="1" customWidth="1"/>
    <col min="11" max="11" width="18.453125" style="20" bestFit="1" customWidth="1"/>
    <col min="12" max="12" width="19.1796875" style="20" bestFit="1" customWidth="1"/>
    <col min="13" max="13" width="16.81640625" style="18" bestFit="1" customWidth="1"/>
    <col min="14" max="16384" width="9.1796875" style="18"/>
  </cols>
  <sheetData>
    <row r="1" spans="1:13" ht="15.5" x14ac:dyDescent="0.35">
      <c r="C1" s="57" t="s">
        <v>0</v>
      </c>
      <c r="D1" s="57"/>
      <c r="E1" s="57"/>
      <c r="F1" s="57"/>
      <c r="G1" s="57"/>
      <c r="H1" s="57"/>
      <c r="I1" s="57"/>
    </row>
    <row r="2" spans="1:13" ht="15.5" x14ac:dyDescent="0.35">
      <c r="C2" s="21" t="s">
        <v>1</v>
      </c>
      <c r="D2" s="22"/>
      <c r="E2" s="22"/>
      <c r="F2" s="22"/>
      <c r="G2" s="22"/>
      <c r="H2" s="22"/>
      <c r="I2" s="22"/>
    </row>
    <row r="3" spans="1:13" ht="15.5" x14ac:dyDescent="0.35">
      <c r="C3" s="57">
        <v>2021</v>
      </c>
      <c r="D3" s="57"/>
      <c r="E3" s="57"/>
      <c r="F3" s="57"/>
      <c r="G3" s="57"/>
      <c r="H3" s="57"/>
      <c r="I3" s="57"/>
    </row>
    <row r="4" spans="1:13" ht="12.75" customHeight="1" x14ac:dyDescent="0.3">
      <c r="D4" s="24">
        <v>20</v>
      </c>
      <c r="E4" s="24">
        <v>30</v>
      </c>
      <c r="F4" s="24">
        <v>40</v>
      </c>
      <c r="G4" s="24">
        <v>50</v>
      </c>
      <c r="H4" s="24">
        <v>75</v>
      </c>
      <c r="I4" s="24"/>
    </row>
    <row r="5" spans="1:13" s="25" customFormat="1" ht="12.75" customHeight="1" x14ac:dyDescent="0.3">
      <c r="C5" s="26"/>
      <c r="D5" s="27" t="s">
        <v>2</v>
      </c>
      <c r="E5" s="27" t="s">
        <v>27</v>
      </c>
      <c r="F5" s="27" t="s">
        <v>4</v>
      </c>
      <c r="G5" s="27" t="s">
        <v>5</v>
      </c>
      <c r="H5" s="27" t="s">
        <v>28</v>
      </c>
      <c r="I5" s="28" t="s">
        <v>7</v>
      </c>
      <c r="J5" s="29"/>
      <c r="K5" s="30"/>
      <c r="L5" s="30"/>
    </row>
    <row r="6" spans="1:13" ht="12.75" customHeight="1" x14ac:dyDescent="0.3">
      <c r="D6" s="31"/>
      <c r="E6" s="31"/>
      <c r="F6" s="31"/>
      <c r="G6" s="31"/>
      <c r="H6" s="31"/>
      <c r="I6" s="32"/>
    </row>
    <row r="7" spans="1:13" ht="12.75" customHeight="1" thickBot="1" x14ac:dyDescent="0.35">
      <c r="C7" s="33" t="s">
        <v>8</v>
      </c>
      <c r="D7" s="34">
        <f>'M04 '!B7</f>
        <v>3344288628.1616859</v>
      </c>
      <c r="E7" s="34">
        <f>'M04 '!C7</f>
        <v>1227665715.8232222</v>
      </c>
      <c r="F7" s="34">
        <f>'M04 '!D7</f>
        <v>69978732.560881138</v>
      </c>
      <c r="G7" s="34">
        <f>'M04 '!E7</f>
        <v>1347698986.724206</v>
      </c>
      <c r="H7" s="34">
        <f>'M04 '!F7</f>
        <v>8497209.3300000019</v>
      </c>
      <c r="I7" s="34">
        <f>'M04 '!G7</f>
        <v>5998129272.5999956</v>
      </c>
      <c r="L7" s="19"/>
    </row>
    <row r="8" spans="1:13" ht="12.75" customHeight="1" thickTop="1" x14ac:dyDescent="0.3">
      <c r="C8" s="33"/>
      <c r="D8" s="35"/>
      <c r="E8" s="35"/>
      <c r="F8" s="35"/>
      <c r="G8" s="35"/>
      <c r="H8" s="35"/>
      <c r="I8" s="35"/>
    </row>
    <row r="9" spans="1:13" ht="12.75" customHeight="1" x14ac:dyDescent="0.3">
      <c r="D9" s="36"/>
      <c r="E9" s="36"/>
      <c r="F9" s="37"/>
      <c r="G9" s="36"/>
      <c r="H9" s="36"/>
      <c r="I9" s="36"/>
    </row>
    <row r="10" spans="1:13" ht="12.75" customHeight="1" x14ac:dyDescent="0.3">
      <c r="C10" s="38" t="s">
        <v>29</v>
      </c>
      <c r="D10" s="36"/>
      <c r="E10" s="36"/>
      <c r="F10" s="36"/>
      <c r="G10" s="36"/>
      <c r="H10" s="36"/>
      <c r="I10" s="36"/>
    </row>
    <row r="11" spans="1:13" ht="12.75" customHeight="1" x14ac:dyDescent="0.3">
      <c r="A11" s="18" t="s">
        <v>10</v>
      </c>
      <c r="B11" s="18" t="s">
        <v>9</v>
      </c>
      <c r="C11" s="23" t="s">
        <v>10</v>
      </c>
      <c r="D11" s="36">
        <v>208178735.38</v>
      </c>
      <c r="E11" s="36">
        <v>462847154.07999998</v>
      </c>
      <c r="F11" s="36">
        <v>89289722.870000005</v>
      </c>
      <c r="G11" s="36">
        <v>56820737.829999998</v>
      </c>
      <c r="H11" s="36">
        <v>2787727.24</v>
      </c>
      <c r="I11" s="35">
        <f>SUM(D11:H11)</f>
        <v>819924077.4000001</v>
      </c>
    </row>
    <row r="12" spans="1:13" ht="12.75" customHeight="1" x14ac:dyDescent="0.3">
      <c r="A12" s="18" t="s">
        <v>11</v>
      </c>
      <c r="B12" s="18" t="s">
        <v>9</v>
      </c>
      <c r="C12" s="23" t="s">
        <v>30</v>
      </c>
      <c r="D12" s="36">
        <v>159295.19</v>
      </c>
      <c r="E12" s="36">
        <v>712209.53</v>
      </c>
      <c r="F12" s="36">
        <v>58455.25</v>
      </c>
      <c r="G12" s="36">
        <v>37808.42</v>
      </c>
      <c r="H12" s="36">
        <v>1750.2199999999998</v>
      </c>
      <c r="I12" s="35">
        <f t="shared" ref="I12:I22" si="0">SUM(D12:H12)</f>
        <v>969518.61</v>
      </c>
    </row>
    <row r="13" spans="1:13" ht="12.75" customHeight="1" x14ac:dyDescent="0.3">
      <c r="A13" s="18" t="s">
        <v>12</v>
      </c>
      <c r="B13" s="18" t="s">
        <v>9</v>
      </c>
      <c r="C13" s="23" t="s">
        <v>12</v>
      </c>
      <c r="D13" s="36">
        <v>80705.98</v>
      </c>
      <c r="E13" s="36">
        <v>179434.92</v>
      </c>
      <c r="F13" s="36">
        <v>34615.53</v>
      </c>
      <c r="G13" s="36">
        <v>22028.07</v>
      </c>
      <c r="H13" s="36">
        <v>1080.74</v>
      </c>
      <c r="I13" s="35">
        <f t="shared" si="0"/>
        <v>317865.24000000005</v>
      </c>
    </row>
    <row r="14" spans="1:13" ht="12.75" customHeight="1" x14ac:dyDescent="0.3">
      <c r="B14" s="18" t="s">
        <v>9</v>
      </c>
      <c r="C14" s="23" t="s">
        <v>25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5">
        <f t="shared" si="0"/>
        <v>0</v>
      </c>
      <c r="L14" s="39"/>
      <c r="M14" s="40"/>
    </row>
    <row r="15" spans="1:13" ht="12.75" customHeight="1" x14ac:dyDescent="0.3">
      <c r="A15" s="18" t="s">
        <v>13</v>
      </c>
      <c r="B15" s="18" t="s">
        <v>9</v>
      </c>
      <c r="C15" s="23" t="s">
        <v>13</v>
      </c>
      <c r="D15" s="36">
        <v>-360413.97</v>
      </c>
      <c r="E15" s="36">
        <v>-801629.96</v>
      </c>
      <c r="F15" s="36">
        <v>-154645.71</v>
      </c>
      <c r="G15" s="36">
        <v>-98410.91</v>
      </c>
      <c r="H15" s="36">
        <v>-4970.24</v>
      </c>
      <c r="I15" s="35">
        <f t="shared" si="0"/>
        <v>-1420070.7899999998</v>
      </c>
      <c r="L15" s="39"/>
      <c r="M15" s="40"/>
    </row>
    <row r="16" spans="1:13" ht="12.75" customHeight="1" x14ac:dyDescent="0.3">
      <c r="A16" s="18" t="s">
        <v>14</v>
      </c>
      <c r="B16" s="18" t="s">
        <v>9</v>
      </c>
      <c r="C16" s="23" t="s">
        <v>31</v>
      </c>
      <c r="D16" s="36">
        <v>-2947231.81</v>
      </c>
      <c r="E16" s="36">
        <v>-276527.18</v>
      </c>
      <c r="F16" s="36">
        <v>-45878.86</v>
      </c>
      <c r="G16" s="36">
        <v>-811749.83</v>
      </c>
      <c r="H16" s="36">
        <v>0</v>
      </c>
      <c r="I16" s="35">
        <f t="shared" si="0"/>
        <v>-4081387.68</v>
      </c>
      <c r="L16" s="39"/>
      <c r="M16" s="40"/>
    </row>
    <row r="17" spans="1:13" ht="12.75" customHeight="1" x14ac:dyDescent="0.3">
      <c r="A17" s="18" t="s">
        <v>15</v>
      </c>
      <c r="B17" s="18" t="s">
        <v>9</v>
      </c>
      <c r="C17" s="23" t="s">
        <v>15</v>
      </c>
      <c r="D17" s="36">
        <v>-128539818.22</v>
      </c>
      <c r="E17" s="36">
        <v>-434455273.20000005</v>
      </c>
      <c r="F17" s="36">
        <v>-81164015.5</v>
      </c>
      <c r="G17" s="36">
        <v>-155873820.81999999</v>
      </c>
      <c r="H17" s="36">
        <v>0</v>
      </c>
      <c r="I17" s="35">
        <f t="shared" si="0"/>
        <v>-800032927.74000001</v>
      </c>
      <c r="L17" s="39"/>
      <c r="M17" s="40"/>
    </row>
    <row r="18" spans="1:13" ht="12.75" customHeight="1" x14ac:dyDescent="0.3">
      <c r="A18" s="18" t="s">
        <v>17</v>
      </c>
      <c r="B18" s="18" t="s">
        <v>9</v>
      </c>
      <c r="C18" s="23" t="s">
        <v>17</v>
      </c>
      <c r="D18" s="36">
        <v>-5443225.3200000003</v>
      </c>
      <c r="E18" s="36">
        <v>-4857768.9000000004</v>
      </c>
      <c r="F18" s="36">
        <v>-3979725.83</v>
      </c>
      <c r="G18" s="36">
        <v>-1677043.04</v>
      </c>
      <c r="H18" s="36">
        <v>0</v>
      </c>
      <c r="I18" s="35">
        <f t="shared" si="0"/>
        <v>-15957763.09</v>
      </c>
      <c r="L18" s="39"/>
      <c r="M18" s="40"/>
    </row>
    <row r="19" spans="1:13" ht="12.75" customHeight="1" x14ac:dyDescent="0.3">
      <c r="A19" s="18" t="s">
        <v>17</v>
      </c>
      <c r="B19" s="18" t="s">
        <v>9</v>
      </c>
      <c r="C19" s="23" t="s">
        <v>32</v>
      </c>
      <c r="D19" s="36">
        <v>-57824.66</v>
      </c>
      <c r="E19" s="36">
        <v>-101571.16</v>
      </c>
      <c r="F19" s="36">
        <v>-523816.44</v>
      </c>
      <c r="G19" s="36">
        <v>-8694.44</v>
      </c>
      <c r="H19" s="36">
        <v>0</v>
      </c>
      <c r="I19" s="35">
        <f t="shared" si="0"/>
        <v>-691906.7</v>
      </c>
      <c r="L19" s="41"/>
      <c r="M19" s="42"/>
    </row>
    <row r="20" spans="1:13" ht="12.75" customHeight="1" x14ac:dyDescent="0.3">
      <c r="A20" s="18" t="s">
        <v>16</v>
      </c>
      <c r="B20" s="18" t="s">
        <v>9</v>
      </c>
      <c r="C20" s="23" t="s">
        <v>33</v>
      </c>
      <c r="D20" s="36">
        <v>0</v>
      </c>
      <c r="E20" s="36">
        <v>4376000</v>
      </c>
      <c r="F20" s="36">
        <v>577000</v>
      </c>
      <c r="G20" s="36">
        <v>0</v>
      </c>
      <c r="H20" s="36">
        <v>0</v>
      </c>
      <c r="I20" s="35">
        <f t="shared" si="0"/>
        <v>4953000</v>
      </c>
    </row>
    <row r="21" spans="1:13" ht="12.75" customHeight="1" x14ac:dyDescent="0.3">
      <c r="A21" s="18" t="s">
        <v>18</v>
      </c>
      <c r="B21" s="18" t="s">
        <v>9</v>
      </c>
      <c r="C21" s="23" t="s">
        <v>18</v>
      </c>
      <c r="D21" s="36">
        <v>2103.06</v>
      </c>
      <c r="E21" s="36">
        <v>4676.26</v>
      </c>
      <c r="F21" s="36">
        <v>1502.85</v>
      </c>
      <c r="G21" s="36">
        <v>574.15</v>
      </c>
      <c r="H21" s="36">
        <v>28.67</v>
      </c>
      <c r="I21" s="35">
        <f t="shared" si="0"/>
        <v>8884.99</v>
      </c>
    </row>
    <row r="22" spans="1:13" ht="12.75" customHeight="1" x14ac:dyDescent="0.3">
      <c r="B22" s="18" t="s">
        <v>9</v>
      </c>
      <c r="C22" s="23" t="s">
        <v>34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5">
        <f t="shared" si="0"/>
        <v>0</v>
      </c>
    </row>
    <row r="23" spans="1:13" s="43" customFormat="1" ht="12.75" customHeight="1" thickBot="1" x14ac:dyDescent="0.35">
      <c r="B23" s="18" t="s">
        <v>9</v>
      </c>
      <c r="C23" s="44" t="s">
        <v>35</v>
      </c>
      <c r="D23" s="45">
        <f>SUM(D7,D11:D22)</f>
        <v>3415360953.7916865</v>
      </c>
      <c r="E23" s="45">
        <f>SUM(E$7,E$11:E$22)</f>
        <v>1255292420.2132218</v>
      </c>
      <c r="F23" s="45">
        <f>SUM(F7,F11:F22)</f>
        <v>74071946.720881119</v>
      </c>
      <c r="G23" s="45">
        <f>SUM(G7,G11:G22)</f>
        <v>1246110416.154206</v>
      </c>
      <c r="H23" s="45">
        <f>SUM(H7,H11:H22)</f>
        <v>11282825.960000003</v>
      </c>
      <c r="I23" s="45">
        <f>SUM(I7,I11:I22)</f>
        <v>6002118562.8399954</v>
      </c>
      <c r="J23" s="19">
        <v>1408593995.0999947</v>
      </c>
      <c r="K23" s="19"/>
      <c r="L23" s="19"/>
    </row>
    <row r="24" spans="1:13" s="43" customFormat="1" ht="12.75" customHeight="1" thickTop="1" x14ac:dyDescent="0.3">
      <c r="B24" s="18" t="s">
        <v>9</v>
      </c>
      <c r="C24" s="44"/>
      <c r="D24" s="35"/>
      <c r="E24" s="35"/>
      <c r="F24" s="35"/>
      <c r="G24" s="35"/>
      <c r="H24" s="35"/>
      <c r="I24" s="35"/>
      <c r="J24" s="19"/>
      <c r="K24" s="19"/>
      <c r="L24" s="19"/>
    </row>
    <row r="25" spans="1:13" ht="12.75" customHeight="1" x14ac:dyDescent="0.3">
      <c r="B25" s="18" t="s">
        <v>9</v>
      </c>
      <c r="D25" s="37"/>
      <c r="E25" s="37"/>
      <c r="F25" s="37"/>
      <c r="G25" s="37"/>
      <c r="H25" s="37"/>
      <c r="I25" s="37"/>
    </row>
    <row r="26" spans="1:13" ht="12.75" customHeight="1" x14ac:dyDescent="0.3">
      <c r="B26" s="18" t="s">
        <v>9</v>
      </c>
      <c r="C26" s="38" t="s">
        <v>36</v>
      </c>
      <c r="D26" s="46"/>
      <c r="E26" s="46"/>
      <c r="F26" s="46"/>
      <c r="G26" s="46"/>
      <c r="H26" s="46"/>
      <c r="I26" s="46"/>
    </row>
    <row r="27" spans="1:13" ht="12.75" customHeight="1" x14ac:dyDescent="0.3">
      <c r="A27" s="18" t="s">
        <v>10</v>
      </c>
      <c r="B27" s="18" t="s">
        <v>9</v>
      </c>
      <c r="C27" s="23" t="s">
        <v>10</v>
      </c>
      <c r="D27" s="36">
        <v>208467578.31999999</v>
      </c>
      <c r="E27" s="36">
        <v>463489343.25999999</v>
      </c>
      <c r="F27" s="36">
        <v>89413610.209999993</v>
      </c>
      <c r="G27" s="36">
        <v>56899575.210000001</v>
      </c>
      <c r="H27" s="36">
        <v>2791595.19</v>
      </c>
      <c r="I27" s="35">
        <f t="shared" ref="I27:I38" si="1">SUM(D27:H27)</f>
        <v>821061702.19000006</v>
      </c>
    </row>
    <row r="28" spans="1:13" ht="12.75" customHeight="1" x14ac:dyDescent="0.3">
      <c r="A28" s="18" t="s">
        <v>11</v>
      </c>
      <c r="B28" s="18" t="s">
        <v>9</v>
      </c>
      <c r="C28" s="23" t="s">
        <v>30</v>
      </c>
      <c r="D28" s="36">
        <v>131750.67000000001</v>
      </c>
      <c r="E28" s="36">
        <v>659089.04</v>
      </c>
      <c r="F28" s="36">
        <v>56525.3</v>
      </c>
      <c r="G28" s="36">
        <v>35960.710000000006</v>
      </c>
      <c r="H28" s="36">
        <v>1765.74</v>
      </c>
      <c r="I28" s="35">
        <f t="shared" si="1"/>
        <v>885091.46000000008</v>
      </c>
    </row>
    <row r="29" spans="1:13" ht="12.75" customHeight="1" x14ac:dyDescent="0.3">
      <c r="A29" s="18" t="s">
        <v>12</v>
      </c>
      <c r="B29" s="18" t="s">
        <v>9</v>
      </c>
      <c r="C29" s="23" t="s">
        <v>12</v>
      </c>
      <c r="D29" s="36">
        <v>117215.08</v>
      </c>
      <c r="E29" s="36">
        <v>260606.21</v>
      </c>
      <c r="F29" s="36">
        <v>50274.61</v>
      </c>
      <c r="G29" s="36">
        <v>31992.93</v>
      </c>
      <c r="H29" s="36">
        <v>1569.64</v>
      </c>
      <c r="I29" s="35">
        <f t="shared" si="1"/>
        <v>461658.47</v>
      </c>
    </row>
    <row r="30" spans="1:13" ht="12.75" customHeight="1" x14ac:dyDescent="0.3">
      <c r="B30" s="18" t="s">
        <v>9</v>
      </c>
      <c r="C30" s="23" t="s">
        <v>25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5">
        <f t="shared" si="1"/>
        <v>0</v>
      </c>
    </row>
    <row r="31" spans="1:13" ht="12.75" customHeight="1" x14ac:dyDescent="0.3">
      <c r="A31" s="18" t="s">
        <v>13</v>
      </c>
      <c r="B31" s="18" t="s">
        <v>9</v>
      </c>
      <c r="C31" s="23" t="s">
        <v>13</v>
      </c>
      <c r="D31" s="36">
        <v>-265244.09999999998</v>
      </c>
      <c r="E31" s="36">
        <v>-589953.89</v>
      </c>
      <c r="F31" s="36">
        <v>-113810.41</v>
      </c>
      <c r="G31" s="36">
        <v>-72424.81</v>
      </c>
      <c r="H31" s="36">
        <v>-3657.82</v>
      </c>
      <c r="I31" s="35">
        <f t="shared" si="1"/>
        <v>-1045091.0299999999</v>
      </c>
    </row>
    <row r="32" spans="1:13" ht="12.75" customHeight="1" x14ac:dyDescent="0.3">
      <c r="A32" s="18" t="s">
        <v>14</v>
      </c>
      <c r="B32" s="18" t="s">
        <v>9</v>
      </c>
      <c r="C32" s="23" t="s">
        <v>31</v>
      </c>
      <c r="D32" s="36">
        <v>-8043656.4800000004</v>
      </c>
      <c r="E32" s="36">
        <v>-274151.31</v>
      </c>
      <c r="F32" s="36">
        <v>-12550.24</v>
      </c>
      <c r="G32" s="36">
        <v>-169630.83</v>
      </c>
      <c r="H32" s="36">
        <v>0</v>
      </c>
      <c r="I32" s="35">
        <f t="shared" si="1"/>
        <v>-8499988.8599999994</v>
      </c>
    </row>
    <row r="33" spans="1:12" ht="12.75" customHeight="1" x14ac:dyDescent="0.3">
      <c r="A33" s="18" t="s">
        <v>15</v>
      </c>
      <c r="B33" s="18" t="s">
        <v>9</v>
      </c>
      <c r="C33" s="23" t="s">
        <v>15</v>
      </c>
      <c r="D33" s="36">
        <v>-188012541.19</v>
      </c>
      <c r="E33" s="36">
        <v>-419900183.04000014</v>
      </c>
      <c r="F33" s="36">
        <v>-57531250.990000002</v>
      </c>
      <c r="G33" s="36">
        <v>-57016056.689999998</v>
      </c>
      <c r="H33" s="36">
        <v>0</v>
      </c>
      <c r="I33" s="35">
        <f t="shared" si="1"/>
        <v>-722460031.91000009</v>
      </c>
    </row>
    <row r="34" spans="1:12" ht="12.75" customHeight="1" x14ac:dyDescent="0.3">
      <c r="A34" s="18" t="s">
        <v>17</v>
      </c>
      <c r="B34" s="18" t="s">
        <v>9</v>
      </c>
      <c r="C34" s="23" t="s">
        <v>17</v>
      </c>
      <c r="D34" s="36">
        <v>-5688181.8099999996</v>
      </c>
      <c r="E34" s="36">
        <v>-5452996.7300000004</v>
      </c>
      <c r="F34" s="36">
        <v>-4895266.49</v>
      </c>
      <c r="G34" s="36">
        <v>-1753248.72</v>
      </c>
      <c r="H34" s="36">
        <v>-6728.48</v>
      </c>
      <c r="I34" s="35">
        <f t="shared" si="1"/>
        <v>-17796422.23</v>
      </c>
    </row>
    <row r="35" spans="1:12" ht="12.75" customHeight="1" x14ac:dyDescent="0.3">
      <c r="A35" s="18" t="s">
        <v>17</v>
      </c>
      <c r="B35" s="18" t="s">
        <v>9</v>
      </c>
      <c r="C35" s="23" t="s">
        <v>32</v>
      </c>
      <c r="D35" s="36">
        <v>-55517.07</v>
      </c>
      <c r="E35" s="36">
        <v>-102183.6</v>
      </c>
      <c r="F35" s="36">
        <v>-523829.94</v>
      </c>
      <c r="G35" s="36">
        <v>-9700.59</v>
      </c>
      <c r="H35" s="36">
        <v>-65.63</v>
      </c>
      <c r="I35" s="35">
        <f t="shared" si="1"/>
        <v>-691296.83</v>
      </c>
    </row>
    <row r="36" spans="1:12" ht="12.75" customHeight="1" x14ac:dyDescent="0.3">
      <c r="A36" s="18" t="s">
        <v>16</v>
      </c>
      <c r="B36" s="18" t="s">
        <v>9</v>
      </c>
      <c r="C36" s="23" t="s">
        <v>33</v>
      </c>
      <c r="D36" s="36">
        <v>0</v>
      </c>
      <c r="E36" s="36">
        <v>1868000</v>
      </c>
      <c r="F36" s="36">
        <v>-2842000</v>
      </c>
      <c r="G36" s="36">
        <v>0</v>
      </c>
      <c r="H36" s="36">
        <v>0</v>
      </c>
      <c r="I36" s="35">
        <f t="shared" si="1"/>
        <v>-974000</v>
      </c>
    </row>
    <row r="37" spans="1:12" ht="12.75" customHeight="1" x14ac:dyDescent="0.3">
      <c r="A37" s="18" t="s">
        <v>18</v>
      </c>
      <c r="B37" s="18" t="s">
        <v>9</v>
      </c>
      <c r="C37" s="23" t="s">
        <v>18</v>
      </c>
      <c r="D37" s="36">
        <v>2002.49</v>
      </c>
      <c r="E37" s="36">
        <v>4452.63</v>
      </c>
      <c r="F37" s="36">
        <v>1394.14</v>
      </c>
      <c r="G37" s="36">
        <v>546.69000000000005</v>
      </c>
      <c r="H37" s="36">
        <v>27.29</v>
      </c>
      <c r="I37" s="35">
        <f t="shared" si="1"/>
        <v>8423.2400000000016</v>
      </c>
    </row>
    <row r="38" spans="1:12" ht="12.75" customHeight="1" x14ac:dyDescent="0.3">
      <c r="B38" s="18" t="s">
        <v>9</v>
      </c>
      <c r="C38" s="23" t="s">
        <v>34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5">
        <f t="shared" si="1"/>
        <v>0</v>
      </c>
    </row>
    <row r="39" spans="1:12" s="43" customFormat="1" ht="12.75" customHeight="1" thickBot="1" x14ac:dyDescent="0.35">
      <c r="B39" s="18" t="s">
        <v>9</v>
      </c>
      <c r="C39" s="44" t="s">
        <v>35</v>
      </c>
      <c r="D39" s="45">
        <f>SUM(D23:D38)</f>
        <v>3422014359.7016864</v>
      </c>
      <c r="E39" s="45">
        <f>SUM(E$23:E$38)</f>
        <v>1295254442.7832217</v>
      </c>
      <c r="F39" s="45">
        <f>SUM(F23:F38)</f>
        <v>97675042.910881132</v>
      </c>
      <c r="G39" s="45">
        <f>SUM(G23:G38)</f>
        <v>1244057430.0542064</v>
      </c>
      <c r="H39" s="45">
        <f>SUM(H23:H38)</f>
        <v>14067331.890000001</v>
      </c>
      <c r="I39" s="45">
        <f>SUM(I23:I38)</f>
        <v>6073068607.3399963</v>
      </c>
      <c r="J39" s="19">
        <v>842585617.8099966</v>
      </c>
      <c r="K39" s="19"/>
      <c r="L39" s="19"/>
    </row>
    <row r="40" spans="1:12" s="43" customFormat="1" ht="12.75" customHeight="1" thickTop="1" x14ac:dyDescent="0.3">
      <c r="B40" s="18" t="s">
        <v>9</v>
      </c>
      <c r="C40" s="44"/>
      <c r="D40" s="35"/>
      <c r="E40" s="35"/>
      <c r="F40" s="35"/>
      <c r="G40" s="35"/>
      <c r="H40" s="35"/>
      <c r="I40" s="35"/>
      <c r="J40" s="19"/>
      <c r="K40" s="19"/>
      <c r="L40" s="19"/>
    </row>
    <row r="41" spans="1:12" ht="12.75" customHeight="1" x14ac:dyDescent="0.3">
      <c r="B41" s="18" t="s">
        <v>9</v>
      </c>
      <c r="D41" s="37"/>
      <c r="E41" s="37"/>
      <c r="F41" s="37"/>
      <c r="G41" s="37"/>
      <c r="H41" s="37"/>
      <c r="I41" s="37"/>
    </row>
    <row r="42" spans="1:12" ht="12.75" customHeight="1" x14ac:dyDescent="0.3">
      <c r="B42" s="18" t="s">
        <v>9</v>
      </c>
      <c r="C42" s="38" t="s">
        <v>37</v>
      </c>
      <c r="D42" s="46"/>
      <c r="E42" s="46"/>
      <c r="F42" s="46"/>
      <c r="G42" s="46"/>
      <c r="H42" s="46"/>
      <c r="I42" s="46"/>
    </row>
    <row r="43" spans="1:12" ht="12.75" customHeight="1" x14ac:dyDescent="0.3">
      <c r="A43" s="18" t="s">
        <v>10</v>
      </c>
      <c r="B43" s="18" t="s">
        <v>9</v>
      </c>
      <c r="C43" s="23" t="s">
        <v>10</v>
      </c>
      <c r="D43" s="36">
        <v>207861433.25999999</v>
      </c>
      <c r="E43" s="36">
        <v>462141691.08999997</v>
      </c>
      <c r="F43" s="36">
        <v>89153629.129999995</v>
      </c>
      <c r="G43" s="36">
        <v>56734132.719999999</v>
      </c>
      <c r="H43" s="36">
        <v>2783478.22</v>
      </c>
      <c r="I43" s="35">
        <f t="shared" ref="I43:I54" si="2">SUM(D43:H43)</f>
        <v>818674364.41999996</v>
      </c>
    </row>
    <row r="44" spans="1:12" ht="12.75" customHeight="1" x14ac:dyDescent="0.3">
      <c r="A44" s="18" t="s">
        <v>11</v>
      </c>
      <c r="B44" s="18" t="s">
        <v>9</v>
      </c>
      <c r="C44" s="23" t="s">
        <v>30</v>
      </c>
      <c r="D44" s="36">
        <v>109946.4</v>
      </c>
      <c r="E44" s="36">
        <v>650927.1</v>
      </c>
      <c r="F44" s="36">
        <v>47007.94</v>
      </c>
      <c r="G44" s="36">
        <v>29914.83</v>
      </c>
      <c r="H44" s="36">
        <v>1465.67</v>
      </c>
      <c r="I44" s="35">
        <f t="shared" si="2"/>
        <v>839261.94</v>
      </c>
    </row>
    <row r="45" spans="1:12" ht="12.75" customHeight="1" x14ac:dyDescent="0.3">
      <c r="A45" s="18" t="s">
        <v>12</v>
      </c>
      <c r="B45" s="18" t="s">
        <v>9</v>
      </c>
      <c r="C45" s="23" t="s">
        <v>12</v>
      </c>
      <c r="D45" s="36">
        <v>112141.96</v>
      </c>
      <c r="E45" s="36">
        <v>249327.05</v>
      </c>
      <c r="F45" s="36">
        <v>48098.7</v>
      </c>
      <c r="G45" s="36">
        <v>30608.26</v>
      </c>
      <c r="H45" s="36">
        <v>1501.72</v>
      </c>
      <c r="I45" s="35">
        <f t="shared" si="2"/>
        <v>441677.69</v>
      </c>
    </row>
    <row r="46" spans="1:12" ht="12.75" customHeight="1" x14ac:dyDescent="0.3">
      <c r="B46" s="18" t="s">
        <v>9</v>
      </c>
      <c r="C46" s="23" t="s">
        <v>25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5">
        <f t="shared" si="2"/>
        <v>0</v>
      </c>
    </row>
    <row r="47" spans="1:12" ht="12.75" customHeight="1" x14ac:dyDescent="0.3">
      <c r="A47" s="18" t="s">
        <v>13</v>
      </c>
      <c r="B47" s="18" t="s">
        <v>9</v>
      </c>
      <c r="C47" s="23" t="s">
        <v>13</v>
      </c>
      <c r="D47" s="36">
        <v>97831.43</v>
      </c>
      <c r="E47" s="36">
        <v>217595.91</v>
      </c>
      <c r="F47" s="36">
        <v>41977.32</v>
      </c>
      <c r="G47" s="36">
        <v>26712.84</v>
      </c>
      <c r="H47" s="36">
        <v>1349.14</v>
      </c>
      <c r="I47" s="35">
        <f t="shared" si="2"/>
        <v>385466.64</v>
      </c>
    </row>
    <row r="48" spans="1:12" ht="12.75" customHeight="1" x14ac:dyDescent="0.3">
      <c r="A48" s="18" t="s">
        <v>14</v>
      </c>
      <c r="B48" s="18" t="s">
        <v>9</v>
      </c>
      <c r="C48" s="23" t="s">
        <v>31</v>
      </c>
      <c r="D48" s="36">
        <v>-3614524.32</v>
      </c>
      <c r="E48" s="36">
        <v>-293498.62</v>
      </c>
      <c r="F48" s="36">
        <v>66593.960000000006</v>
      </c>
      <c r="G48" s="36">
        <v>-8572.82</v>
      </c>
      <c r="H48" s="36">
        <v>0</v>
      </c>
      <c r="I48" s="35">
        <f t="shared" si="2"/>
        <v>-3850001.8</v>
      </c>
    </row>
    <row r="49" spans="1:12" ht="12.75" customHeight="1" x14ac:dyDescent="0.3">
      <c r="A49" s="18" t="s">
        <v>15</v>
      </c>
      <c r="B49" s="18" t="s">
        <v>9</v>
      </c>
      <c r="C49" s="23" t="s">
        <v>15</v>
      </c>
      <c r="D49" s="36">
        <v>-167222340.38000003</v>
      </c>
      <c r="E49" s="36">
        <v>-420277217.09000003</v>
      </c>
      <c r="F49" s="36">
        <v>-109355566.91</v>
      </c>
      <c r="G49" s="36">
        <v>-14314668.68</v>
      </c>
      <c r="H49" s="36">
        <v>0</v>
      </c>
      <c r="I49" s="35">
        <f t="shared" si="2"/>
        <v>-711169793.05999994</v>
      </c>
    </row>
    <row r="50" spans="1:12" ht="12.75" customHeight="1" x14ac:dyDescent="0.3">
      <c r="A50" s="18" t="s">
        <v>17</v>
      </c>
      <c r="B50" s="18" t="s">
        <v>9</v>
      </c>
      <c r="C50" s="23" t="s">
        <v>17</v>
      </c>
      <c r="D50" s="36">
        <v>-5278927.99</v>
      </c>
      <c r="E50" s="36">
        <v>-4853393.4000000004</v>
      </c>
      <c r="F50" s="36">
        <v>-3274207.61</v>
      </c>
      <c r="G50" s="36">
        <v>-1482881.08</v>
      </c>
      <c r="H50" s="36">
        <v>-10066.799999999999</v>
      </c>
      <c r="I50" s="35">
        <f t="shared" si="2"/>
        <v>-14899476.880000001</v>
      </c>
    </row>
    <row r="51" spans="1:12" ht="12.75" customHeight="1" x14ac:dyDescent="0.3">
      <c r="A51" s="18" t="s">
        <v>17</v>
      </c>
      <c r="B51" s="18" t="s">
        <v>9</v>
      </c>
      <c r="C51" s="23" t="s">
        <v>32</v>
      </c>
      <c r="D51" s="36">
        <v>-50778.77</v>
      </c>
      <c r="E51" s="36">
        <v>-85799.4</v>
      </c>
      <c r="F51" s="36">
        <v>-523829.93</v>
      </c>
      <c r="G51" s="36">
        <v>-9700.59</v>
      </c>
      <c r="H51" s="36">
        <v>-65.63</v>
      </c>
      <c r="I51" s="35">
        <f t="shared" si="2"/>
        <v>-670174.31999999995</v>
      </c>
    </row>
    <row r="52" spans="1:12" ht="12.75" customHeight="1" x14ac:dyDescent="0.3">
      <c r="A52" s="18" t="s">
        <v>16</v>
      </c>
      <c r="B52" s="18" t="s">
        <v>9</v>
      </c>
      <c r="C52" s="23" t="s">
        <v>33</v>
      </c>
      <c r="D52" s="36">
        <v>0</v>
      </c>
      <c r="E52" s="36">
        <v>175000</v>
      </c>
      <c r="F52" s="36">
        <v>2003000</v>
      </c>
      <c r="G52" s="36">
        <v>0</v>
      </c>
      <c r="H52" s="36">
        <v>0</v>
      </c>
      <c r="I52" s="35">
        <f t="shared" si="2"/>
        <v>2178000</v>
      </c>
    </row>
    <row r="53" spans="1:12" ht="12.75" customHeight="1" x14ac:dyDescent="0.3">
      <c r="A53" s="18" t="s">
        <v>18</v>
      </c>
      <c r="B53" s="18" t="s">
        <v>9</v>
      </c>
      <c r="C53" s="23" t="s">
        <v>18</v>
      </c>
      <c r="D53" s="36">
        <v>1900.83</v>
      </c>
      <c r="E53" s="36">
        <v>4226.58</v>
      </c>
      <c r="F53" s="36">
        <v>1287.1300000000001</v>
      </c>
      <c r="G53" s="36">
        <v>518.94000000000005</v>
      </c>
      <c r="H53" s="36">
        <v>25.9</v>
      </c>
      <c r="I53" s="35">
        <f t="shared" si="2"/>
        <v>7959.3799999999992</v>
      </c>
    </row>
    <row r="54" spans="1:12" ht="12.75" customHeight="1" x14ac:dyDescent="0.3">
      <c r="B54" s="18" t="s">
        <v>9</v>
      </c>
      <c r="C54" s="23" t="s">
        <v>34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5">
        <f t="shared" si="2"/>
        <v>0</v>
      </c>
    </row>
    <row r="55" spans="1:12" s="43" customFormat="1" ht="12.75" customHeight="1" thickBot="1" x14ac:dyDescent="0.35">
      <c r="B55" s="18" t="s">
        <v>9</v>
      </c>
      <c r="C55" s="44" t="s">
        <v>35</v>
      </c>
      <c r="D55" s="45">
        <f t="shared" ref="D55:H55" si="3">SUM(D43:D54,D39)</f>
        <v>3454031042.1216865</v>
      </c>
      <c r="E55" s="45">
        <f t="shared" si="3"/>
        <v>1333183302.0032218</v>
      </c>
      <c r="F55" s="45">
        <f t="shared" si="3"/>
        <v>75883032.640881121</v>
      </c>
      <c r="G55" s="45">
        <f t="shared" si="3"/>
        <v>1285063494.4742064</v>
      </c>
      <c r="H55" s="45">
        <f t="shared" si="3"/>
        <v>16845020.109999999</v>
      </c>
      <c r="I55" s="45">
        <f>SUM(I39:I54)</f>
        <v>6165005891.3499966</v>
      </c>
      <c r="J55" s="19">
        <v>-174315383.69000721</v>
      </c>
      <c r="K55" s="19"/>
      <c r="L55" s="19"/>
    </row>
    <row r="56" spans="1:12" s="43" customFormat="1" ht="12.75" customHeight="1" thickTop="1" x14ac:dyDescent="0.3">
      <c r="B56" s="18" t="s">
        <v>9</v>
      </c>
      <c r="C56" s="44"/>
      <c r="D56" s="47"/>
      <c r="E56" s="47"/>
      <c r="F56" s="47"/>
      <c r="G56" s="47"/>
      <c r="H56" s="47"/>
      <c r="I56" s="47"/>
      <c r="J56" s="19"/>
      <c r="K56" s="19"/>
      <c r="L56" s="19"/>
    </row>
    <row r="57" spans="1:12" ht="12.75" customHeight="1" x14ac:dyDescent="0.3">
      <c r="B57" s="18" t="s">
        <v>9</v>
      </c>
      <c r="D57" s="37"/>
      <c r="E57" s="37"/>
      <c r="F57" s="37"/>
      <c r="G57" s="37"/>
      <c r="H57" s="37"/>
      <c r="I57" s="37"/>
    </row>
    <row r="58" spans="1:12" ht="12.75" customHeight="1" x14ac:dyDescent="0.3">
      <c r="B58" s="18" t="s">
        <v>20</v>
      </c>
      <c r="C58" s="38" t="s">
        <v>38</v>
      </c>
      <c r="D58" s="46"/>
      <c r="E58" s="46"/>
      <c r="F58" s="46"/>
      <c r="G58" s="46"/>
      <c r="H58" s="46"/>
      <c r="I58" s="46"/>
    </row>
    <row r="59" spans="1:12" s="50" customFormat="1" ht="12.75" customHeight="1" x14ac:dyDescent="0.3">
      <c r="A59" s="18" t="s">
        <v>10</v>
      </c>
      <c r="B59" s="18" t="s">
        <v>20</v>
      </c>
      <c r="C59" s="23" t="s">
        <v>10</v>
      </c>
      <c r="D59" s="36">
        <v>211885725.69999999</v>
      </c>
      <c r="E59" s="36">
        <v>463252331.81</v>
      </c>
      <c r="F59" s="36">
        <v>83487056.140000001</v>
      </c>
      <c r="G59" s="36">
        <v>48962940.170000002</v>
      </c>
      <c r="H59" s="36">
        <v>2903897.6</v>
      </c>
      <c r="I59" s="35">
        <f t="shared" ref="I59:I70" si="4">SUM(D59:H59)</f>
        <v>810491951.41999996</v>
      </c>
      <c r="J59" s="48"/>
      <c r="K59" s="49"/>
      <c r="L59" s="49"/>
    </row>
    <row r="60" spans="1:12" ht="12.75" customHeight="1" x14ac:dyDescent="0.3">
      <c r="A60" s="18" t="s">
        <v>11</v>
      </c>
      <c r="B60" s="18" t="s">
        <v>20</v>
      </c>
      <c r="C60" s="23" t="s">
        <v>30</v>
      </c>
      <c r="D60" s="36">
        <v>-3679470.55</v>
      </c>
      <c r="E60" s="36">
        <v>780920.64</v>
      </c>
      <c r="F60" s="36">
        <v>68221.48</v>
      </c>
      <c r="G60" s="36">
        <v>38757.35</v>
      </c>
      <c r="H60" s="36">
        <v>2451.46</v>
      </c>
      <c r="I60" s="35">
        <f t="shared" si="4"/>
        <v>-2789119.6199999996</v>
      </c>
    </row>
    <row r="61" spans="1:12" ht="12.75" customHeight="1" x14ac:dyDescent="0.3">
      <c r="A61" s="18" t="s">
        <v>12</v>
      </c>
      <c r="B61" s="18" t="s">
        <v>20</v>
      </c>
      <c r="C61" s="23" t="s">
        <v>12</v>
      </c>
      <c r="D61" s="36">
        <v>59151.82</v>
      </c>
      <c r="E61" s="36">
        <v>131721.17000000001</v>
      </c>
      <c r="F61" s="36">
        <v>23738.720000000001</v>
      </c>
      <c r="G61" s="36">
        <v>13922.12</v>
      </c>
      <c r="H61" s="36">
        <v>825.69</v>
      </c>
      <c r="I61" s="35">
        <f t="shared" si="4"/>
        <v>229359.52000000002</v>
      </c>
    </row>
    <row r="62" spans="1:12" ht="12.75" customHeight="1" x14ac:dyDescent="0.3">
      <c r="B62" s="18" t="s">
        <v>20</v>
      </c>
      <c r="C62" s="23" t="s">
        <v>25</v>
      </c>
      <c r="D62" s="36"/>
      <c r="E62" s="36"/>
      <c r="F62" s="36"/>
      <c r="G62" s="36"/>
      <c r="H62" s="36"/>
      <c r="I62" s="35">
        <f t="shared" si="4"/>
        <v>0</v>
      </c>
    </row>
    <row r="63" spans="1:12" ht="12.75" customHeight="1" x14ac:dyDescent="0.3">
      <c r="A63" s="18" t="s">
        <v>13</v>
      </c>
      <c r="B63" s="18" t="s">
        <v>20</v>
      </c>
      <c r="C63" s="23" t="s">
        <v>13</v>
      </c>
      <c r="D63" s="36">
        <v>-198612.42</v>
      </c>
      <c r="E63" s="36">
        <v>-442353.53</v>
      </c>
      <c r="F63" s="36">
        <v>-79629.8</v>
      </c>
      <c r="G63" s="36">
        <v>-46745.919999999998</v>
      </c>
      <c r="H63" s="36">
        <v>-2772.41</v>
      </c>
      <c r="I63" s="35">
        <f t="shared" si="4"/>
        <v>-770114.08000000019</v>
      </c>
    </row>
    <row r="64" spans="1:12" ht="12.75" customHeight="1" x14ac:dyDescent="0.3">
      <c r="A64" s="18" t="s">
        <v>14</v>
      </c>
      <c r="B64" s="18" t="s">
        <v>20</v>
      </c>
      <c r="C64" s="23" t="s">
        <v>31</v>
      </c>
      <c r="D64" s="36">
        <v>6382582.3399999999</v>
      </c>
      <c r="E64" s="36">
        <v>-269580.08</v>
      </c>
      <c r="F64" s="36">
        <v>4465722</v>
      </c>
      <c r="G64" s="36">
        <v>-1656717.23</v>
      </c>
      <c r="H64" s="36"/>
      <c r="I64" s="35">
        <f t="shared" si="4"/>
        <v>8922007.0299999993</v>
      </c>
    </row>
    <row r="65" spans="1:10" ht="12.75" customHeight="1" x14ac:dyDescent="0.3">
      <c r="A65" s="18" t="s">
        <v>15</v>
      </c>
      <c r="B65" s="18" t="s">
        <v>20</v>
      </c>
      <c r="C65" s="23" t="s">
        <v>15</v>
      </c>
      <c r="D65" s="36">
        <v>-168691715.56</v>
      </c>
      <c r="E65" s="36">
        <v>-420141552.80000001</v>
      </c>
      <c r="F65" s="36">
        <v>-84490644</v>
      </c>
      <c r="G65" s="36">
        <v>-13298042.02</v>
      </c>
      <c r="H65" s="36"/>
      <c r="I65" s="35">
        <f t="shared" si="4"/>
        <v>-686621954.38</v>
      </c>
    </row>
    <row r="66" spans="1:10" ht="12.75" customHeight="1" x14ac:dyDescent="0.3">
      <c r="A66" s="18" t="s">
        <v>17</v>
      </c>
      <c r="B66" s="18" t="s">
        <v>20</v>
      </c>
      <c r="C66" s="23" t="s">
        <v>17</v>
      </c>
      <c r="D66" s="36">
        <v>-6143260.1299999999</v>
      </c>
      <c r="E66" s="36">
        <v>-5174925.75</v>
      </c>
      <c r="F66" s="36">
        <v>-5119505.17</v>
      </c>
      <c r="G66" s="36">
        <v>-1730378.01</v>
      </c>
      <c r="H66" s="36">
        <v>-7703.11</v>
      </c>
      <c r="I66" s="35">
        <f t="shared" si="4"/>
        <v>-18175772.169999998</v>
      </c>
    </row>
    <row r="67" spans="1:10" ht="12.75" customHeight="1" x14ac:dyDescent="0.3">
      <c r="A67" s="18" t="s">
        <v>17</v>
      </c>
      <c r="B67" s="18" t="s">
        <v>20</v>
      </c>
      <c r="C67" s="23" t="s">
        <v>32</v>
      </c>
      <c r="D67" s="36">
        <v>-50778.77</v>
      </c>
      <c r="E67" s="36">
        <v>-105282.85</v>
      </c>
      <c r="F67" s="36">
        <v>-523829.93</v>
      </c>
      <c r="G67" s="36">
        <v>-9700.59</v>
      </c>
      <c r="H67" s="36">
        <v>-65.63</v>
      </c>
      <c r="I67" s="35">
        <f t="shared" si="4"/>
        <v>-689657.77</v>
      </c>
    </row>
    <row r="68" spans="1:10" ht="12.75" customHeight="1" x14ac:dyDescent="0.3">
      <c r="A68" s="18" t="s">
        <v>16</v>
      </c>
      <c r="B68" s="18" t="s">
        <v>20</v>
      </c>
      <c r="C68" s="23" t="s">
        <v>33</v>
      </c>
      <c r="D68" s="36"/>
      <c r="E68" s="36">
        <v>1598000</v>
      </c>
      <c r="F68" s="36">
        <v>-240000</v>
      </c>
      <c r="G68" s="36"/>
      <c r="H68" s="36"/>
      <c r="I68" s="35">
        <f t="shared" si="4"/>
        <v>1358000</v>
      </c>
    </row>
    <row r="69" spans="1:10" ht="12.75" customHeight="1" x14ac:dyDescent="0.3">
      <c r="A69" s="18" t="s">
        <v>18</v>
      </c>
      <c r="B69" s="18" t="s">
        <v>20</v>
      </c>
      <c r="C69" s="23" t="s">
        <v>18</v>
      </c>
      <c r="D69" s="36">
        <v>1826.75</v>
      </c>
      <c r="E69" s="36">
        <v>4068.57</v>
      </c>
      <c r="F69" s="36">
        <v>1129.1300000000001</v>
      </c>
      <c r="G69" s="36">
        <v>429.95</v>
      </c>
      <c r="H69" s="36">
        <v>25.5</v>
      </c>
      <c r="I69" s="35">
        <f t="shared" si="4"/>
        <v>7479.9</v>
      </c>
    </row>
    <row r="70" spans="1:10" ht="12.75" customHeight="1" x14ac:dyDescent="0.3">
      <c r="B70" s="18" t="s">
        <v>20</v>
      </c>
      <c r="C70" s="23" t="s">
        <v>34</v>
      </c>
      <c r="D70" s="36"/>
      <c r="E70" s="36"/>
      <c r="F70" s="36"/>
      <c r="G70" s="36"/>
      <c r="H70" s="36"/>
      <c r="I70" s="35">
        <f t="shared" si="4"/>
        <v>0</v>
      </c>
    </row>
    <row r="71" spans="1:10" ht="12.75" customHeight="1" thickBot="1" x14ac:dyDescent="0.35">
      <c r="A71" s="43"/>
      <c r="B71" s="18" t="s">
        <v>20</v>
      </c>
      <c r="C71" s="44" t="s">
        <v>35</v>
      </c>
      <c r="D71" s="45">
        <f>SUM(D59:D70)+D55</f>
        <v>3493596491.3016863</v>
      </c>
      <c r="E71" s="45">
        <f>SUM(E59:E70)+E55</f>
        <v>1372816649.1832218</v>
      </c>
      <c r="F71" s="45">
        <f>SUM(F59:F70)+F55</f>
        <v>73475291.210881129</v>
      </c>
      <c r="G71" s="45">
        <f>SUM(G59:G70)+G55</f>
        <v>1317337960.2942064</v>
      </c>
      <c r="H71" s="45">
        <f>SUM(H59:H70)+H55</f>
        <v>19741679.210000001</v>
      </c>
      <c r="I71" s="45">
        <f>SUM(I55:I70)</f>
        <v>6276968071.199996</v>
      </c>
      <c r="J71" s="19" t="e">
        <v>#REF!</v>
      </c>
    </row>
    <row r="72" spans="1:10" ht="12.75" customHeight="1" thickTop="1" x14ac:dyDescent="0.3">
      <c r="A72" s="43"/>
      <c r="B72" s="18" t="s">
        <v>20</v>
      </c>
      <c r="D72" s="37"/>
      <c r="E72" s="37"/>
      <c r="F72" s="37"/>
      <c r="G72" s="37"/>
      <c r="H72" s="37"/>
      <c r="I72" s="37"/>
    </row>
    <row r="73" spans="1:10" ht="12.75" customHeight="1" x14ac:dyDescent="0.3">
      <c r="B73" s="18" t="s">
        <v>20</v>
      </c>
      <c r="D73" s="37"/>
      <c r="E73" s="37"/>
      <c r="F73" s="37"/>
      <c r="G73" s="37"/>
      <c r="H73" s="37"/>
      <c r="I73" s="37"/>
    </row>
    <row r="74" spans="1:10" ht="12.75" customHeight="1" x14ac:dyDescent="0.3">
      <c r="B74" s="18" t="s">
        <v>20</v>
      </c>
      <c r="C74" s="38" t="s">
        <v>39</v>
      </c>
      <c r="D74" s="46"/>
      <c r="E74" s="46"/>
      <c r="F74" s="46"/>
      <c r="G74" s="46"/>
      <c r="H74" s="46"/>
      <c r="I74" s="46"/>
    </row>
    <row r="75" spans="1:10" ht="12.75" customHeight="1" x14ac:dyDescent="0.3">
      <c r="A75" s="18" t="s">
        <v>10</v>
      </c>
      <c r="B75" s="18" t="s">
        <v>20</v>
      </c>
      <c r="C75" s="23" t="s">
        <v>10</v>
      </c>
      <c r="D75" s="36">
        <v>213636041.13999999</v>
      </c>
      <c r="E75" s="36">
        <v>475731553.63999999</v>
      </c>
      <c r="F75" s="36">
        <v>85736103.129999995</v>
      </c>
      <c r="G75" s="36">
        <v>50281922.060000002</v>
      </c>
      <c r="H75" s="36">
        <v>2982123.89</v>
      </c>
      <c r="I75" s="35">
        <f>SUM(D75:H75)</f>
        <v>828367743.86000001</v>
      </c>
    </row>
    <row r="76" spans="1:10" ht="12.75" customHeight="1" x14ac:dyDescent="0.3">
      <c r="A76" s="18" t="s">
        <v>11</v>
      </c>
      <c r="B76" s="18" t="s">
        <v>20</v>
      </c>
      <c r="C76" s="23" t="s">
        <v>30</v>
      </c>
      <c r="D76" s="36">
        <v>128384.6</v>
      </c>
      <c r="E76" s="36">
        <v>689705.29</v>
      </c>
      <c r="F76" s="36">
        <v>51519.03</v>
      </c>
      <c r="G76" s="36">
        <v>30211.41</v>
      </c>
      <c r="H76" s="36">
        <v>1791.75</v>
      </c>
      <c r="I76" s="35">
        <f t="shared" ref="I76:I86" si="5">SUM(D76:H76)</f>
        <v>901612.08000000007</v>
      </c>
    </row>
    <row r="77" spans="1:10" ht="12.75" customHeight="1" x14ac:dyDescent="0.3">
      <c r="A77" s="18" t="s">
        <v>12</v>
      </c>
      <c r="B77" s="18" t="s">
        <v>20</v>
      </c>
      <c r="C77" s="23" t="s">
        <v>12</v>
      </c>
      <c r="D77" s="36">
        <v>15186.31</v>
      </c>
      <c r="E77" s="36">
        <v>33817.35</v>
      </c>
      <c r="F77" s="36">
        <v>6094.54</v>
      </c>
      <c r="G77" s="36">
        <v>3574.29</v>
      </c>
      <c r="H77" s="36">
        <v>211.98</v>
      </c>
      <c r="I77" s="35">
        <f t="shared" si="5"/>
        <v>58884.47</v>
      </c>
    </row>
    <row r="78" spans="1:10" x14ac:dyDescent="0.3">
      <c r="B78" s="18" t="s">
        <v>20</v>
      </c>
      <c r="C78" s="23" t="s">
        <v>25</v>
      </c>
      <c r="D78" s="36"/>
      <c r="E78" s="36"/>
      <c r="F78" s="36"/>
      <c r="G78" s="36"/>
      <c r="H78" s="36"/>
      <c r="I78" s="35">
        <f t="shared" si="5"/>
        <v>0</v>
      </c>
    </row>
    <row r="79" spans="1:10" x14ac:dyDescent="0.3">
      <c r="A79" s="18" t="s">
        <v>13</v>
      </c>
      <c r="B79" s="18" t="s">
        <v>20</v>
      </c>
      <c r="C79" s="23" t="s">
        <v>13</v>
      </c>
      <c r="D79" s="36">
        <v>-271635.48</v>
      </c>
      <c r="E79" s="36">
        <v>-604991.93000000005</v>
      </c>
      <c r="F79" s="36">
        <v>-108906.97</v>
      </c>
      <c r="G79" s="36">
        <v>-63932.82</v>
      </c>
      <c r="H79" s="36">
        <v>-3791.73</v>
      </c>
      <c r="I79" s="35">
        <f t="shared" si="5"/>
        <v>-1053258.93</v>
      </c>
    </row>
    <row r="80" spans="1:10" x14ac:dyDescent="0.3">
      <c r="A80" s="18" t="s">
        <v>14</v>
      </c>
      <c r="B80" s="18" t="s">
        <v>20</v>
      </c>
      <c r="C80" s="23" t="s">
        <v>31</v>
      </c>
      <c r="D80" s="36">
        <v>-592639.05000000005</v>
      </c>
      <c r="E80" s="36">
        <v>-280664.07</v>
      </c>
      <c r="F80" s="36">
        <v>-5087531</v>
      </c>
      <c r="G80" s="36">
        <v>-192177.72</v>
      </c>
      <c r="H80" s="36"/>
      <c r="I80" s="35">
        <f t="shared" si="5"/>
        <v>-6153011.8399999999</v>
      </c>
    </row>
    <row r="81" spans="1:11" x14ac:dyDescent="0.3">
      <c r="A81" s="18" t="s">
        <v>15</v>
      </c>
      <c r="B81" s="18" t="s">
        <v>20</v>
      </c>
      <c r="C81" s="23" t="s">
        <v>15</v>
      </c>
      <c r="D81" s="36">
        <v>-124392133.55</v>
      </c>
      <c r="E81" s="36">
        <v>-418226521.25</v>
      </c>
      <c r="F81" s="36">
        <v>-80975759</v>
      </c>
      <c r="G81" s="36">
        <v>-27187263.260000002</v>
      </c>
      <c r="H81" s="36"/>
      <c r="I81" s="35">
        <f t="shared" si="5"/>
        <v>-650781677.05999994</v>
      </c>
    </row>
    <row r="82" spans="1:11" x14ac:dyDescent="0.3">
      <c r="A82" s="18" t="s">
        <v>17</v>
      </c>
      <c r="B82" s="18" t="s">
        <v>20</v>
      </c>
      <c r="C82" s="23" t="s">
        <v>17</v>
      </c>
      <c r="D82" s="36">
        <v>-5169030.93</v>
      </c>
      <c r="E82" s="36">
        <v>-3956696.11</v>
      </c>
      <c r="F82" s="36">
        <v>-4326589.71</v>
      </c>
      <c r="G82" s="36">
        <v>-1725192.82</v>
      </c>
      <c r="H82" s="36">
        <v>-5088.3500000000004</v>
      </c>
      <c r="I82" s="35">
        <f t="shared" si="5"/>
        <v>-15182597.92</v>
      </c>
    </row>
    <row r="83" spans="1:11" x14ac:dyDescent="0.3">
      <c r="A83" s="18" t="s">
        <v>17</v>
      </c>
      <c r="B83" s="18" t="s">
        <v>20</v>
      </c>
      <c r="C83" s="23" t="s">
        <v>32</v>
      </c>
      <c r="D83" s="36">
        <v>-46928.38</v>
      </c>
      <c r="E83" s="36">
        <v>-87279.16</v>
      </c>
      <c r="F83" s="36">
        <v>-521076.47</v>
      </c>
      <c r="G83" s="36">
        <v>-8604.89</v>
      </c>
      <c r="H83" s="36">
        <v>-58.21</v>
      </c>
      <c r="I83" s="35">
        <f t="shared" si="5"/>
        <v>-663947.11</v>
      </c>
    </row>
    <row r="84" spans="1:11" x14ac:dyDescent="0.3">
      <c r="A84" s="18" t="s">
        <v>16</v>
      </c>
      <c r="B84" s="18" t="s">
        <v>20</v>
      </c>
      <c r="C84" s="23" t="s">
        <v>33</v>
      </c>
      <c r="D84" s="36"/>
      <c r="E84" s="36">
        <v>-1566000</v>
      </c>
      <c r="F84" s="36">
        <v>4777000</v>
      </c>
      <c r="G84" s="36"/>
      <c r="H84" s="36"/>
      <c r="I84" s="35">
        <f t="shared" si="5"/>
        <v>3211000</v>
      </c>
    </row>
    <row r="85" spans="1:11" x14ac:dyDescent="0.3">
      <c r="A85" s="18" t="s">
        <v>18</v>
      </c>
      <c r="B85" s="18" t="s">
        <v>20</v>
      </c>
      <c r="C85" s="23" t="s">
        <v>18</v>
      </c>
      <c r="D85" s="36">
        <v>1721.22</v>
      </c>
      <c r="E85" s="36">
        <v>3833.54</v>
      </c>
      <c r="F85" s="36">
        <v>1016.67</v>
      </c>
      <c r="G85" s="36">
        <v>405.11</v>
      </c>
      <c r="H85" s="36">
        <v>24.02</v>
      </c>
      <c r="I85" s="35">
        <f t="shared" si="5"/>
        <v>7000.56</v>
      </c>
    </row>
    <row r="86" spans="1:11" x14ac:dyDescent="0.3">
      <c r="B86" s="18" t="s">
        <v>20</v>
      </c>
      <c r="C86" s="23" t="s">
        <v>34</v>
      </c>
      <c r="D86" s="36"/>
      <c r="E86" s="36"/>
      <c r="F86" s="36"/>
      <c r="G86" s="36"/>
      <c r="H86" s="36"/>
      <c r="I86" s="35">
        <f t="shared" si="5"/>
        <v>0</v>
      </c>
    </row>
    <row r="87" spans="1:11" ht="13.5" thickBot="1" x14ac:dyDescent="0.35">
      <c r="A87" s="43"/>
      <c r="B87" s="18" t="s">
        <v>20</v>
      </c>
      <c r="C87" s="44" t="s">
        <v>35</v>
      </c>
      <c r="D87" s="45">
        <f>SUM(D75:D86,D71)</f>
        <v>3576905457.1816864</v>
      </c>
      <c r="E87" s="45">
        <f>SUM(E75:E86,E71)</f>
        <v>1424553406.4832218</v>
      </c>
      <c r="F87" s="45">
        <f>SUM(F75:F86,F71)</f>
        <v>73027161.430881128</v>
      </c>
      <c r="G87" s="45">
        <f>SUM(G75:G86,G71)</f>
        <v>1338476901.6542063</v>
      </c>
      <c r="H87" s="45">
        <f>SUM(H75:H86,H71)</f>
        <v>22716892.560000002</v>
      </c>
      <c r="I87" s="45">
        <f>SUM(I71:I86)</f>
        <v>6435679819.3099957</v>
      </c>
      <c r="J87" s="19">
        <v>6148160871.239996</v>
      </c>
    </row>
    <row r="88" spans="1:11" ht="13.5" thickTop="1" x14ac:dyDescent="0.3">
      <c r="A88" s="43"/>
      <c r="B88" s="18" t="s">
        <v>20</v>
      </c>
      <c r="D88" s="37"/>
      <c r="E88" s="37"/>
      <c r="F88" s="37"/>
      <c r="G88" s="37"/>
      <c r="H88" s="37"/>
      <c r="I88" s="37"/>
    </row>
    <row r="89" spans="1:11" x14ac:dyDescent="0.3">
      <c r="B89" s="18" t="s">
        <v>20</v>
      </c>
      <c r="D89" s="37"/>
      <c r="E89" s="37"/>
      <c r="F89" s="37"/>
      <c r="G89" s="37"/>
      <c r="H89" s="37"/>
      <c r="I89" s="37"/>
    </row>
    <row r="90" spans="1:11" x14ac:dyDescent="0.3">
      <c r="B90" s="18" t="s">
        <v>20</v>
      </c>
      <c r="C90" s="38" t="s">
        <v>40</v>
      </c>
      <c r="D90" s="46"/>
      <c r="E90" s="46"/>
      <c r="F90" s="46"/>
      <c r="G90" s="46"/>
      <c r="H90" s="46"/>
      <c r="I90" s="46"/>
    </row>
    <row r="91" spans="1:11" x14ac:dyDescent="0.3">
      <c r="A91" s="18" t="s">
        <v>10</v>
      </c>
      <c r="B91" s="18" t="s">
        <v>20</v>
      </c>
      <c r="C91" s="23" t="s">
        <v>10</v>
      </c>
      <c r="D91" s="36">
        <v>213169995.53</v>
      </c>
      <c r="E91" s="36">
        <v>474693810.77999997</v>
      </c>
      <c r="F91" s="36">
        <v>85549008.010000005</v>
      </c>
      <c r="G91" s="36">
        <v>50172232.369999997</v>
      </c>
      <c r="H91" s="36">
        <v>2975618.39</v>
      </c>
      <c r="I91" s="35">
        <f t="shared" ref="I91:I102" si="6">SUM(D91:H91)</f>
        <v>826560665.07999992</v>
      </c>
      <c r="K91" s="51"/>
    </row>
    <row r="92" spans="1:11" x14ac:dyDescent="0.3">
      <c r="A92" s="18" t="s">
        <v>11</v>
      </c>
      <c r="B92" s="18" t="s">
        <v>20</v>
      </c>
      <c r="C92" s="23" t="s">
        <v>30</v>
      </c>
      <c r="D92" s="36">
        <v>152993.47</v>
      </c>
      <c r="E92" s="36">
        <v>732975.75</v>
      </c>
      <c r="F92" s="36">
        <v>61394.879999999997</v>
      </c>
      <c r="G92" s="36">
        <v>36008.92</v>
      </c>
      <c r="H92" s="36">
        <v>2135.58</v>
      </c>
      <c r="I92" s="35">
        <f t="shared" si="6"/>
        <v>985508.6</v>
      </c>
      <c r="K92" s="51"/>
    </row>
    <row r="93" spans="1:11" x14ac:dyDescent="0.3">
      <c r="A93" s="18" t="s">
        <v>12</v>
      </c>
      <c r="B93" s="18" t="s">
        <v>20</v>
      </c>
      <c r="C93" s="23" t="s">
        <v>12</v>
      </c>
      <c r="D93" s="36">
        <v>45522.89</v>
      </c>
      <c r="E93" s="36">
        <v>101371.85</v>
      </c>
      <c r="F93" s="36">
        <v>18269.169999999998</v>
      </c>
      <c r="G93" s="36">
        <v>10714.39</v>
      </c>
      <c r="H93" s="36">
        <v>635.46</v>
      </c>
      <c r="I93" s="35">
        <f t="shared" si="6"/>
        <v>176513.75999999998</v>
      </c>
      <c r="K93" s="51"/>
    </row>
    <row r="94" spans="1:11" x14ac:dyDescent="0.3">
      <c r="B94" s="18" t="s">
        <v>20</v>
      </c>
      <c r="C94" s="23" t="s">
        <v>25</v>
      </c>
      <c r="D94" s="36"/>
      <c r="E94" s="36"/>
      <c r="F94" s="36"/>
      <c r="G94" s="36"/>
      <c r="H94" s="36"/>
      <c r="I94" s="35">
        <f t="shared" si="6"/>
        <v>0</v>
      </c>
      <c r="K94" s="51"/>
    </row>
    <row r="95" spans="1:11" x14ac:dyDescent="0.3">
      <c r="A95" s="18" t="s">
        <v>13</v>
      </c>
      <c r="B95" s="18" t="s">
        <v>20</v>
      </c>
      <c r="C95" s="23" t="s">
        <v>13</v>
      </c>
      <c r="D95" s="36">
        <v>-790543.26</v>
      </c>
      <c r="E95" s="36">
        <v>-1760713.65</v>
      </c>
      <c r="F95" s="36">
        <v>-316952.98</v>
      </c>
      <c r="G95" s="36">
        <v>-186064.27</v>
      </c>
      <c r="H95" s="36">
        <v>-11035.13</v>
      </c>
      <c r="I95" s="35">
        <f t="shared" si="6"/>
        <v>-3065309.29</v>
      </c>
      <c r="K95" s="51"/>
    </row>
    <row r="96" spans="1:11" x14ac:dyDescent="0.3">
      <c r="A96" s="18" t="s">
        <v>14</v>
      </c>
      <c r="B96" s="18" t="s">
        <v>20</v>
      </c>
      <c r="C96" s="23" t="s">
        <v>31</v>
      </c>
      <c r="D96" s="36">
        <v>453855.71</v>
      </c>
      <c r="E96" s="36">
        <v>-288893.53999999998</v>
      </c>
      <c r="F96" s="36">
        <v>-3672124.55</v>
      </c>
      <c r="G96" s="36">
        <v>-10828.95</v>
      </c>
      <c r="H96" s="36"/>
      <c r="I96" s="35">
        <f t="shared" si="6"/>
        <v>-3517991.33</v>
      </c>
      <c r="K96" s="51"/>
    </row>
    <row r="97" spans="1:11" x14ac:dyDescent="0.3">
      <c r="A97" s="18" t="s">
        <v>15</v>
      </c>
      <c r="B97" s="18" t="s">
        <v>20</v>
      </c>
      <c r="C97" s="23" t="s">
        <v>15</v>
      </c>
      <c r="D97" s="36">
        <v>-210540433.61000001</v>
      </c>
      <c r="E97" s="36">
        <v>-417837999.23000002</v>
      </c>
      <c r="F97" s="36">
        <v>-60857832.75</v>
      </c>
      <c r="G97" s="36">
        <v>-17437181.899999999</v>
      </c>
      <c r="H97" s="36"/>
      <c r="I97" s="35">
        <f t="shared" si="6"/>
        <v>-706673447.49000001</v>
      </c>
      <c r="K97" s="51"/>
    </row>
    <row r="98" spans="1:11" x14ac:dyDescent="0.3">
      <c r="A98" s="18" t="s">
        <v>17</v>
      </c>
      <c r="B98" s="18" t="s">
        <v>20</v>
      </c>
      <c r="C98" s="23" t="s">
        <v>17</v>
      </c>
      <c r="D98" s="36">
        <v>-8818905.9199999999</v>
      </c>
      <c r="E98" s="36">
        <v>-5686959.5099999998</v>
      </c>
      <c r="F98" s="36">
        <v>-4793406.28</v>
      </c>
      <c r="G98" s="36">
        <v>-2033928.71</v>
      </c>
      <c r="H98" s="36">
        <v>-6857.02</v>
      </c>
      <c r="I98" s="35">
        <f t="shared" si="6"/>
        <v>-21340057.440000001</v>
      </c>
      <c r="K98" s="51"/>
    </row>
    <row r="99" spans="1:11" x14ac:dyDescent="0.3">
      <c r="A99" s="18" t="s">
        <v>17</v>
      </c>
      <c r="B99" s="18" t="s">
        <v>20</v>
      </c>
      <c r="C99" s="23" t="s">
        <v>32</v>
      </c>
      <c r="D99" s="36">
        <v>-56129.63</v>
      </c>
      <c r="E99" s="36">
        <v>-86534.04</v>
      </c>
      <c r="F99" s="36">
        <v>-521076.47999999998</v>
      </c>
      <c r="G99" s="36">
        <v>-8604.9</v>
      </c>
      <c r="H99" s="36">
        <v>-58.21</v>
      </c>
      <c r="I99" s="35">
        <f t="shared" si="6"/>
        <v>-672403.25999999989</v>
      </c>
      <c r="K99" s="51"/>
    </row>
    <row r="100" spans="1:11" x14ac:dyDescent="0.3">
      <c r="A100" s="18" t="s">
        <v>16</v>
      </c>
      <c r="B100" s="18" t="s">
        <v>20</v>
      </c>
      <c r="C100" s="23" t="s">
        <v>33</v>
      </c>
      <c r="D100" s="36"/>
      <c r="E100" s="36">
        <v>6920000</v>
      </c>
      <c r="F100" s="36">
        <v>17040000</v>
      </c>
      <c r="G100" s="36"/>
      <c r="H100" s="36"/>
      <c r="I100" s="35">
        <f t="shared" si="6"/>
        <v>23960000</v>
      </c>
      <c r="K100" s="51"/>
    </row>
    <row r="101" spans="1:11" x14ac:dyDescent="0.3">
      <c r="A101" s="18" t="s">
        <v>18</v>
      </c>
      <c r="B101" s="18" t="s">
        <v>20</v>
      </c>
      <c r="C101" s="23" t="s">
        <v>18</v>
      </c>
      <c r="D101" s="36">
        <v>1614.55</v>
      </c>
      <c r="E101" s="36">
        <v>3595.96</v>
      </c>
      <c r="F101" s="36">
        <v>892.37</v>
      </c>
      <c r="G101" s="36">
        <v>380</v>
      </c>
      <c r="H101" s="36">
        <v>22.54</v>
      </c>
      <c r="I101" s="35">
        <f t="shared" si="6"/>
        <v>6505.42</v>
      </c>
      <c r="K101" s="51"/>
    </row>
    <row r="102" spans="1:11" x14ac:dyDescent="0.3">
      <c r="B102" s="18" t="s">
        <v>20</v>
      </c>
      <c r="C102" s="23" t="s">
        <v>34</v>
      </c>
      <c r="D102" s="36"/>
      <c r="E102" s="36"/>
      <c r="F102" s="36"/>
      <c r="G102" s="36"/>
      <c r="H102" s="36"/>
      <c r="I102" s="35">
        <f t="shared" si="6"/>
        <v>0</v>
      </c>
    </row>
    <row r="103" spans="1:11" ht="13.5" thickBot="1" x14ac:dyDescent="0.35">
      <c r="A103" s="43"/>
      <c r="B103" s="18" t="s">
        <v>20</v>
      </c>
      <c r="C103" s="44" t="s">
        <v>35</v>
      </c>
      <c r="D103" s="45">
        <f t="shared" ref="D103:H103" si="7">SUM(D91:D102,D87)</f>
        <v>3570523426.9116864</v>
      </c>
      <c r="E103" s="45">
        <f t="shared" si="7"/>
        <v>1481344060.8532217</v>
      </c>
      <c r="F103" s="45">
        <f t="shared" si="7"/>
        <v>105535332.82088113</v>
      </c>
      <c r="G103" s="45">
        <f t="shared" si="7"/>
        <v>1369019628.6042063</v>
      </c>
      <c r="H103" s="45">
        <f t="shared" si="7"/>
        <v>25677354.170000002</v>
      </c>
      <c r="I103" s="45">
        <f>SUM(I91:I102,I87)</f>
        <v>6552099803.3599958</v>
      </c>
      <c r="J103" s="19" t="e">
        <v>#REF!</v>
      </c>
    </row>
    <row r="104" spans="1:11" ht="13.5" thickTop="1" x14ac:dyDescent="0.3">
      <c r="A104" s="43"/>
      <c r="B104" s="18" t="s">
        <v>20</v>
      </c>
      <c r="D104" s="37"/>
      <c r="E104" s="37"/>
      <c r="F104" s="37"/>
      <c r="G104" s="37"/>
      <c r="H104" s="37"/>
      <c r="I104" s="37"/>
    </row>
    <row r="105" spans="1:11" x14ac:dyDescent="0.3">
      <c r="B105" s="18" t="s">
        <v>20</v>
      </c>
      <c r="D105" s="37"/>
      <c r="E105" s="37"/>
      <c r="F105" s="37"/>
      <c r="G105" s="37"/>
      <c r="H105" s="37"/>
      <c r="I105" s="37"/>
    </row>
    <row r="106" spans="1:11" x14ac:dyDescent="0.3">
      <c r="B106" s="18" t="s">
        <v>22</v>
      </c>
      <c r="C106" s="38" t="s">
        <v>41</v>
      </c>
      <c r="D106" s="46"/>
      <c r="E106" s="46"/>
      <c r="F106" s="46"/>
      <c r="G106" s="46"/>
      <c r="H106" s="46"/>
      <c r="I106" s="46"/>
    </row>
    <row r="107" spans="1:11" x14ac:dyDescent="0.3">
      <c r="A107" s="18" t="s">
        <v>10</v>
      </c>
      <c r="B107" s="18" t="s">
        <v>22</v>
      </c>
      <c r="C107" s="23" t="s">
        <v>10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5">
        <f t="shared" ref="I107:I118" si="8">SUM(D107:H107)</f>
        <v>0</v>
      </c>
      <c r="K107" s="51"/>
    </row>
    <row r="108" spans="1:11" x14ac:dyDescent="0.3">
      <c r="A108" s="18" t="s">
        <v>11</v>
      </c>
      <c r="B108" s="18" t="s">
        <v>22</v>
      </c>
      <c r="C108" s="23" t="s">
        <v>30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5">
        <f t="shared" si="8"/>
        <v>0</v>
      </c>
      <c r="K108" s="51"/>
    </row>
    <row r="109" spans="1:11" x14ac:dyDescent="0.3">
      <c r="A109" s="18" t="s">
        <v>12</v>
      </c>
      <c r="B109" s="18" t="s">
        <v>22</v>
      </c>
      <c r="C109" s="23" t="s">
        <v>12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5">
        <f t="shared" si="8"/>
        <v>0</v>
      </c>
      <c r="K109" s="51"/>
    </row>
    <row r="110" spans="1:11" x14ac:dyDescent="0.3">
      <c r="B110" s="18" t="s">
        <v>22</v>
      </c>
      <c r="C110" s="23" t="s">
        <v>25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5">
        <f t="shared" si="8"/>
        <v>0</v>
      </c>
      <c r="K110" s="51"/>
    </row>
    <row r="111" spans="1:11" x14ac:dyDescent="0.3">
      <c r="A111" s="18" t="s">
        <v>13</v>
      </c>
      <c r="B111" s="18" t="s">
        <v>22</v>
      </c>
      <c r="C111" s="23" t="s">
        <v>13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5">
        <f t="shared" si="8"/>
        <v>0</v>
      </c>
      <c r="K111" s="51"/>
    </row>
    <row r="112" spans="1:11" x14ac:dyDescent="0.3">
      <c r="A112" s="18" t="s">
        <v>14</v>
      </c>
      <c r="B112" s="18" t="s">
        <v>22</v>
      </c>
      <c r="C112" s="23" t="s">
        <v>31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5">
        <f t="shared" si="8"/>
        <v>0</v>
      </c>
      <c r="K112" s="51"/>
    </row>
    <row r="113" spans="1:11" x14ac:dyDescent="0.3">
      <c r="A113" s="18" t="s">
        <v>15</v>
      </c>
      <c r="B113" s="18" t="s">
        <v>22</v>
      </c>
      <c r="C113" s="23" t="s">
        <v>15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5">
        <f t="shared" si="8"/>
        <v>0</v>
      </c>
      <c r="K113" s="51"/>
    </row>
    <row r="114" spans="1:11" x14ac:dyDescent="0.3">
      <c r="A114" s="18" t="s">
        <v>17</v>
      </c>
      <c r="B114" s="18" t="s">
        <v>22</v>
      </c>
      <c r="C114" s="23" t="s">
        <v>17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5">
        <f t="shared" si="8"/>
        <v>0</v>
      </c>
      <c r="K114" s="51"/>
    </row>
    <row r="115" spans="1:11" x14ac:dyDescent="0.3">
      <c r="A115" s="18" t="s">
        <v>17</v>
      </c>
      <c r="B115" s="18" t="s">
        <v>22</v>
      </c>
      <c r="C115" s="23" t="s">
        <v>32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5">
        <f t="shared" si="8"/>
        <v>0</v>
      </c>
      <c r="K115" s="51"/>
    </row>
    <row r="116" spans="1:11" x14ac:dyDescent="0.3">
      <c r="A116" s="18" t="s">
        <v>16</v>
      </c>
      <c r="B116" s="18" t="s">
        <v>22</v>
      </c>
      <c r="C116" s="23" t="s">
        <v>33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5">
        <f t="shared" si="8"/>
        <v>0</v>
      </c>
      <c r="K116" s="51"/>
    </row>
    <row r="117" spans="1:11" x14ac:dyDescent="0.3">
      <c r="A117" s="18" t="s">
        <v>18</v>
      </c>
      <c r="B117" s="18" t="s">
        <v>22</v>
      </c>
      <c r="C117" s="23" t="s">
        <v>18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5">
        <f t="shared" si="8"/>
        <v>0</v>
      </c>
      <c r="K117" s="51"/>
    </row>
    <row r="118" spans="1:11" x14ac:dyDescent="0.3">
      <c r="B118" s="18" t="s">
        <v>22</v>
      </c>
      <c r="C118" s="23" t="s">
        <v>34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5">
        <f t="shared" si="8"/>
        <v>0</v>
      </c>
      <c r="J118" s="52"/>
    </row>
    <row r="119" spans="1:11" ht="13.5" thickBot="1" x14ac:dyDescent="0.35">
      <c r="A119" s="43"/>
      <c r="B119" s="18" t="s">
        <v>22</v>
      </c>
      <c r="C119" s="44" t="s">
        <v>35</v>
      </c>
      <c r="D119" s="45">
        <f t="shared" ref="D119:I119" si="9">SUM(D107:D118,D103)</f>
        <v>3570523426.9116864</v>
      </c>
      <c r="E119" s="45">
        <f t="shared" si="9"/>
        <v>1481344060.8532217</v>
      </c>
      <c r="F119" s="45">
        <f t="shared" si="9"/>
        <v>105535332.82088113</v>
      </c>
      <c r="G119" s="45">
        <f t="shared" si="9"/>
        <v>1369019628.6042063</v>
      </c>
      <c r="H119" s="45">
        <f t="shared" si="9"/>
        <v>25677354.170000002</v>
      </c>
      <c r="I119" s="45">
        <f t="shared" si="9"/>
        <v>6552099803.3599958</v>
      </c>
    </row>
    <row r="120" spans="1:11" ht="13.5" thickTop="1" x14ac:dyDescent="0.3">
      <c r="A120" s="43"/>
      <c r="B120" s="18" t="s">
        <v>22</v>
      </c>
      <c r="D120" s="37"/>
      <c r="E120" s="37"/>
      <c r="F120" s="37"/>
      <c r="G120" s="37"/>
      <c r="H120" s="37"/>
      <c r="I120" s="37"/>
    </row>
    <row r="121" spans="1:11" x14ac:dyDescent="0.3">
      <c r="B121" s="18" t="s">
        <v>22</v>
      </c>
      <c r="D121" s="37"/>
      <c r="E121" s="37"/>
      <c r="F121" s="37"/>
      <c r="G121" s="37"/>
      <c r="H121" s="37"/>
      <c r="I121" s="37"/>
    </row>
    <row r="122" spans="1:11" x14ac:dyDescent="0.3">
      <c r="B122" s="18" t="s">
        <v>22</v>
      </c>
      <c r="C122" s="38" t="s">
        <v>42</v>
      </c>
      <c r="D122" s="46"/>
      <c r="E122" s="46"/>
      <c r="F122" s="46"/>
      <c r="G122" s="46"/>
      <c r="H122" s="46"/>
      <c r="I122" s="46"/>
    </row>
    <row r="123" spans="1:11" x14ac:dyDescent="0.3">
      <c r="A123" s="18" t="s">
        <v>10</v>
      </c>
      <c r="B123" s="18" t="s">
        <v>22</v>
      </c>
      <c r="C123" s="23" t="s">
        <v>10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5">
        <f t="shared" ref="I123:I134" si="10">SUM(D123:H123)</f>
        <v>0</v>
      </c>
    </row>
    <row r="124" spans="1:11" x14ac:dyDescent="0.3">
      <c r="A124" s="18" t="s">
        <v>11</v>
      </c>
      <c r="B124" s="18" t="s">
        <v>22</v>
      </c>
      <c r="C124" s="23" t="s">
        <v>30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5">
        <f t="shared" si="10"/>
        <v>0</v>
      </c>
    </row>
    <row r="125" spans="1:11" x14ac:dyDescent="0.3">
      <c r="A125" s="18" t="s">
        <v>12</v>
      </c>
      <c r="B125" s="18" t="s">
        <v>22</v>
      </c>
      <c r="C125" s="23" t="s">
        <v>12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5">
        <f t="shared" si="10"/>
        <v>0</v>
      </c>
    </row>
    <row r="126" spans="1:11" x14ac:dyDescent="0.3">
      <c r="B126" s="18" t="s">
        <v>22</v>
      </c>
      <c r="C126" s="23" t="s">
        <v>25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5">
        <f t="shared" si="10"/>
        <v>0</v>
      </c>
    </row>
    <row r="127" spans="1:11" x14ac:dyDescent="0.3">
      <c r="A127" s="18" t="s">
        <v>13</v>
      </c>
      <c r="B127" s="18" t="s">
        <v>22</v>
      </c>
      <c r="C127" s="23" t="s">
        <v>13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5">
        <f t="shared" si="10"/>
        <v>0</v>
      </c>
    </row>
    <row r="128" spans="1:11" x14ac:dyDescent="0.3">
      <c r="A128" s="18" t="s">
        <v>14</v>
      </c>
      <c r="B128" s="18" t="s">
        <v>22</v>
      </c>
      <c r="C128" s="23" t="s">
        <v>31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5">
        <f t="shared" si="10"/>
        <v>0</v>
      </c>
    </row>
    <row r="129" spans="1:9" x14ac:dyDescent="0.3">
      <c r="A129" s="18" t="s">
        <v>15</v>
      </c>
      <c r="B129" s="18" t="s">
        <v>22</v>
      </c>
      <c r="C129" s="23" t="s">
        <v>15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5">
        <f t="shared" si="10"/>
        <v>0</v>
      </c>
    </row>
    <row r="130" spans="1:9" x14ac:dyDescent="0.3">
      <c r="A130" s="18" t="s">
        <v>17</v>
      </c>
      <c r="B130" s="18" t="s">
        <v>22</v>
      </c>
      <c r="C130" s="23" t="s">
        <v>17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5">
        <f t="shared" si="10"/>
        <v>0</v>
      </c>
    </row>
    <row r="131" spans="1:9" x14ac:dyDescent="0.3">
      <c r="A131" s="18" t="s">
        <v>17</v>
      </c>
      <c r="B131" s="18" t="s">
        <v>22</v>
      </c>
      <c r="C131" s="23" t="s">
        <v>32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5">
        <f t="shared" si="10"/>
        <v>0</v>
      </c>
    </row>
    <row r="132" spans="1:9" x14ac:dyDescent="0.3">
      <c r="A132" s="18" t="s">
        <v>16</v>
      </c>
      <c r="B132" s="18" t="s">
        <v>22</v>
      </c>
      <c r="C132" s="23" t="s">
        <v>33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5">
        <f t="shared" si="10"/>
        <v>0</v>
      </c>
    </row>
    <row r="133" spans="1:9" x14ac:dyDescent="0.3">
      <c r="A133" s="18" t="s">
        <v>18</v>
      </c>
      <c r="B133" s="18" t="s">
        <v>22</v>
      </c>
      <c r="C133" s="23" t="s">
        <v>18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5">
        <f t="shared" si="10"/>
        <v>0</v>
      </c>
    </row>
    <row r="134" spans="1:9" x14ac:dyDescent="0.3">
      <c r="B134" s="18" t="s">
        <v>22</v>
      </c>
      <c r="C134" s="23" t="s">
        <v>34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5">
        <f t="shared" si="10"/>
        <v>0</v>
      </c>
    </row>
    <row r="135" spans="1:9" ht="13.5" thickBot="1" x14ac:dyDescent="0.35">
      <c r="A135" s="43"/>
      <c r="B135" s="18" t="s">
        <v>22</v>
      </c>
      <c r="C135" s="44" t="s">
        <v>35</v>
      </c>
      <c r="D135" s="45">
        <f t="shared" ref="D135:I135" si="11">SUM(D123:D134,D119)</f>
        <v>3570523426.9116864</v>
      </c>
      <c r="E135" s="45">
        <f t="shared" si="11"/>
        <v>1481344060.8532217</v>
      </c>
      <c r="F135" s="45">
        <f t="shared" si="11"/>
        <v>105535332.82088113</v>
      </c>
      <c r="G135" s="45">
        <f t="shared" si="11"/>
        <v>1369019628.6042063</v>
      </c>
      <c r="H135" s="45">
        <f t="shared" si="11"/>
        <v>25677354.170000002</v>
      </c>
      <c r="I135" s="45">
        <f t="shared" si="11"/>
        <v>6552099803.3599958</v>
      </c>
    </row>
    <row r="136" spans="1:9" ht="13.5" thickTop="1" x14ac:dyDescent="0.3">
      <c r="A136" s="43"/>
      <c r="B136" s="18" t="s">
        <v>22</v>
      </c>
      <c r="D136" s="37"/>
      <c r="E136" s="37"/>
      <c r="F136" s="37"/>
      <c r="G136" s="37"/>
      <c r="H136" s="37"/>
      <c r="I136" s="37"/>
    </row>
    <row r="137" spans="1:9" x14ac:dyDescent="0.3">
      <c r="B137" s="18" t="s">
        <v>22</v>
      </c>
      <c r="D137" s="37"/>
      <c r="E137" s="37"/>
      <c r="F137" s="37"/>
      <c r="G137" s="37"/>
      <c r="H137" s="37"/>
      <c r="I137" s="37"/>
    </row>
    <row r="138" spans="1:9" x14ac:dyDescent="0.3">
      <c r="B138" s="18" t="s">
        <v>22</v>
      </c>
      <c r="C138" s="38" t="s">
        <v>43</v>
      </c>
      <c r="D138" s="46"/>
      <c r="E138" s="46"/>
      <c r="F138" s="46"/>
      <c r="G138" s="46"/>
      <c r="H138" s="46"/>
      <c r="I138" s="46"/>
    </row>
    <row r="139" spans="1:9" x14ac:dyDescent="0.3">
      <c r="A139" s="18" t="s">
        <v>10</v>
      </c>
      <c r="B139" s="18" t="s">
        <v>22</v>
      </c>
      <c r="C139" s="23" t="s">
        <v>10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5">
        <f t="shared" ref="I139:I150" si="12">SUM(D139:H139)</f>
        <v>0</v>
      </c>
    </row>
    <row r="140" spans="1:9" x14ac:dyDescent="0.3">
      <c r="A140" s="18" t="s">
        <v>11</v>
      </c>
      <c r="B140" s="18" t="s">
        <v>22</v>
      </c>
      <c r="C140" s="23" t="s">
        <v>30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5">
        <f t="shared" si="12"/>
        <v>0</v>
      </c>
    </row>
    <row r="141" spans="1:9" x14ac:dyDescent="0.3">
      <c r="A141" s="18" t="s">
        <v>12</v>
      </c>
      <c r="B141" s="18" t="s">
        <v>22</v>
      </c>
      <c r="C141" s="23" t="s">
        <v>12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5">
        <f t="shared" si="12"/>
        <v>0</v>
      </c>
    </row>
    <row r="142" spans="1:9" x14ac:dyDescent="0.3">
      <c r="B142" s="18" t="s">
        <v>22</v>
      </c>
      <c r="C142" s="23" t="s">
        <v>25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5">
        <f t="shared" si="12"/>
        <v>0</v>
      </c>
    </row>
    <row r="143" spans="1:9" x14ac:dyDescent="0.3">
      <c r="A143" s="18" t="s">
        <v>13</v>
      </c>
      <c r="B143" s="18" t="s">
        <v>22</v>
      </c>
      <c r="C143" s="23" t="s">
        <v>13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5">
        <f t="shared" si="12"/>
        <v>0</v>
      </c>
    </row>
    <row r="144" spans="1:9" x14ac:dyDescent="0.3">
      <c r="A144" s="18" t="s">
        <v>14</v>
      </c>
      <c r="B144" s="18" t="s">
        <v>22</v>
      </c>
      <c r="C144" s="23" t="s">
        <v>31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5">
        <f t="shared" si="12"/>
        <v>0</v>
      </c>
    </row>
    <row r="145" spans="1:9" x14ac:dyDescent="0.3">
      <c r="A145" s="18" t="s">
        <v>15</v>
      </c>
      <c r="B145" s="18" t="s">
        <v>22</v>
      </c>
      <c r="C145" s="23" t="s">
        <v>15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5">
        <f t="shared" si="12"/>
        <v>0</v>
      </c>
    </row>
    <row r="146" spans="1:9" x14ac:dyDescent="0.3">
      <c r="A146" s="18" t="s">
        <v>17</v>
      </c>
      <c r="B146" s="18" t="s">
        <v>22</v>
      </c>
      <c r="C146" s="23" t="s">
        <v>17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5">
        <f t="shared" si="12"/>
        <v>0</v>
      </c>
    </row>
    <row r="147" spans="1:9" x14ac:dyDescent="0.3">
      <c r="A147" s="18" t="s">
        <v>17</v>
      </c>
      <c r="B147" s="18" t="s">
        <v>22</v>
      </c>
      <c r="C147" s="23" t="s">
        <v>32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5">
        <f t="shared" si="12"/>
        <v>0</v>
      </c>
    </row>
    <row r="148" spans="1:9" x14ac:dyDescent="0.3">
      <c r="A148" s="18" t="s">
        <v>16</v>
      </c>
      <c r="B148" s="18" t="s">
        <v>22</v>
      </c>
      <c r="C148" s="23" t="s">
        <v>33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5">
        <f t="shared" si="12"/>
        <v>0</v>
      </c>
    </row>
    <row r="149" spans="1:9" x14ac:dyDescent="0.3">
      <c r="A149" s="18" t="s">
        <v>18</v>
      </c>
      <c r="B149" s="18" t="s">
        <v>22</v>
      </c>
      <c r="C149" s="23" t="s">
        <v>18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5">
        <f t="shared" si="12"/>
        <v>0</v>
      </c>
    </row>
    <row r="150" spans="1:9" x14ac:dyDescent="0.3">
      <c r="B150" s="18" t="s">
        <v>22</v>
      </c>
      <c r="C150" s="23" t="s">
        <v>34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5">
        <f t="shared" si="12"/>
        <v>0</v>
      </c>
    </row>
    <row r="151" spans="1:9" ht="13.5" thickBot="1" x14ac:dyDescent="0.35">
      <c r="A151" s="43"/>
      <c r="B151" s="18" t="s">
        <v>22</v>
      </c>
      <c r="C151" s="44" t="s">
        <v>35</v>
      </c>
      <c r="D151" s="45">
        <f t="shared" ref="D151:I151" si="13">SUM(D139:D150,D135)</f>
        <v>3570523426.9116864</v>
      </c>
      <c r="E151" s="45">
        <f t="shared" si="13"/>
        <v>1481344060.8532217</v>
      </c>
      <c r="F151" s="45">
        <f t="shared" si="13"/>
        <v>105535332.82088113</v>
      </c>
      <c r="G151" s="45">
        <f t="shared" si="13"/>
        <v>1369019628.6042063</v>
      </c>
      <c r="H151" s="45">
        <f t="shared" si="13"/>
        <v>25677354.170000002</v>
      </c>
      <c r="I151" s="45">
        <f t="shared" si="13"/>
        <v>6552099803.3599958</v>
      </c>
    </row>
    <row r="152" spans="1:9" ht="13.5" thickTop="1" x14ac:dyDescent="0.3">
      <c r="A152" s="43"/>
      <c r="B152" s="18" t="s">
        <v>22</v>
      </c>
      <c r="D152" s="37"/>
      <c r="E152" s="37"/>
      <c r="F152" s="37"/>
      <c r="G152" s="37"/>
      <c r="H152" s="37"/>
      <c r="I152" s="37"/>
    </row>
    <row r="153" spans="1:9" x14ac:dyDescent="0.3">
      <c r="B153" s="18" t="s">
        <v>22</v>
      </c>
      <c r="D153" s="37"/>
      <c r="E153" s="37"/>
      <c r="F153" s="37"/>
      <c r="G153" s="37"/>
      <c r="H153" s="37"/>
      <c r="I153" s="37"/>
    </row>
    <row r="154" spans="1:9" x14ac:dyDescent="0.3">
      <c r="B154" s="18" t="s">
        <v>24</v>
      </c>
      <c r="C154" s="38" t="s">
        <v>44</v>
      </c>
      <c r="D154" s="46"/>
      <c r="E154" s="46"/>
      <c r="F154" s="46"/>
      <c r="G154" s="46"/>
      <c r="H154" s="46"/>
      <c r="I154" s="46"/>
    </row>
    <row r="155" spans="1:9" x14ac:dyDescent="0.3">
      <c r="A155" s="18" t="s">
        <v>10</v>
      </c>
      <c r="B155" s="18" t="s">
        <v>24</v>
      </c>
      <c r="C155" s="23" t="s">
        <v>10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5">
        <f t="shared" ref="I155:I166" si="14">SUM(D155:H155)</f>
        <v>0</v>
      </c>
    </row>
    <row r="156" spans="1:9" x14ac:dyDescent="0.3">
      <c r="A156" s="18" t="s">
        <v>11</v>
      </c>
      <c r="B156" s="18" t="s">
        <v>24</v>
      </c>
      <c r="C156" s="23" t="s">
        <v>30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5">
        <f t="shared" si="14"/>
        <v>0</v>
      </c>
    </row>
    <row r="157" spans="1:9" x14ac:dyDescent="0.3">
      <c r="A157" s="18" t="s">
        <v>12</v>
      </c>
      <c r="B157" s="18" t="s">
        <v>24</v>
      </c>
      <c r="C157" s="23" t="s">
        <v>12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5">
        <f t="shared" si="14"/>
        <v>0</v>
      </c>
    </row>
    <row r="158" spans="1:9" x14ac:dyDescent="0.3">
      <c r="A158" s="18" t="s">
        <v>25</v>
      </c>
      <c r="B158" s="18" t="s">
        <v>24</v>
      </c>
      <c r="C158" s="23" t="s">
        <v>25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5">
        <f t="shared" si="14"/>
        <v>0</v>
      </c>
    </row>
    <row r="159" spans="1:9" x14ac:dyDescent="0.3">
      <c r="A159" s="18" t="s">
        <v>13</v>
      </c>
      <c r="B159" s="18" t="s">
        <v>24</v>
      </c>
      <c r="C159" s="23" t="s">
        <v>13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5">
        <f t="shared" si="14"/>
        <v>0</v>
      </c>
    </row>
    <row r="160" spans="1:9" x14ac:dyDescent="0.3">
      <c r="A160" s="18" t="s">
        <v>14</v>
      </c>
      <c r="B160" s="18" t="s">
        <v>24</v>
      </c>
      <c r="C160" s="23" t="s">
        <v>31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5">
        <f t="shared" si="14"/>
        <v>0</v>
      </c>
    </row>
    <row r="161" spans="1:9" x14ac:dyDescent="0.3">
      <c r="A161" s="18" t="s">
        <v>15</v>
      </c>
      <c r="B161" s="18" t="s">
        <v>24</v>
      </c>
      <c r="C161" s="23" t="s">
        <v>15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5">
        <f t="shared" si="14"/>
        <v>0</v>
      </c>
    </row>
    <row r="162" spans="1:9" x14ac:dyDescent="0.3">
      <c r="A162" s="18" t="s">
        <v>17</v>
      </c>
      <c r="B162" s="18" t="s">
        <v>24</v>
      </c>
      <c r="C162" s="23" t="s">
        <v>17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5">
        <f t="shared" si="14"/>
        <v>0</v>
      </c>
    </row>
    <row r="163" spans="1:9" x14ac:dyDescent="0.3">
      <c r="A163" s="18" t="s">
        <v>17</v>
      </c>
      <c r="B163" s="18" t="s">
        <v>24</v>
      </c>
      <c r="C163" s="23" t="s">
        <v>32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5">
        <f t="shared" si="14"/>
        <v>0</v>
      </c>
    </row>
    <row r="164" spans="1:9" x14ac:dyDescent="0.3">
      <c r="A164" s="18" t="s">
        <v>16</v>
      </c>
      <c r="B164" s="18" t="s">
        <v>24</v>
      </c>
      <c r="C164" s="23" t="s">
        <v>33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5">
        <f t="shared" si="14"/>
        <v>0</v>
      </c>
    </row>
    <row r="165" spans="1:9" x14ac:dyDescent="0.3">
      <c r="A165" s="18" t="s">
        <v>18</v>
      </c>
      <c r="B165" s="18" t="s">
        <v>24</v>
      </c>
      <c r="C165" s="23" t="s">
        <v>18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5">
        <f t="shared" si="14"/>
        <v>0</v>
      </c>
    </row>
    <row r="166" spans="1:9" x14ac:dyDescent="0.3">
      <c r="B166" s="18" t="s">
        <v>24</v>
      </c>
      <c r="C166" s="23" t="s">
        <v>34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5">
        <f t="shared" si="14"/>
        <v>0</v>
      </c>
    </row>
    <row r="167" spans="1:9" ht="13.5" thickBot="1" x14ac:dyDescent="0.35">
      <c r="A167" s="43"/>
      <c r="B167" s="18" t="s">
        <v>24</v>
      </c>
      <c r="C167" s="44" t="s">
        <v>35</v>
      </c>
      <c r="D167" s="45">
        <f t="shared" ref="D167:I167" si="15">SUM(D155:D166,D151)</f>
        <v>3570523426.9116864</v>
      </c>
      <c r="E167" s="45">
        <f t="shared" si="15"/>
        <v>1481344060.8532217</v>
      </c>
      <c r="F167" s="45">
        <f t="shared" si="15"/>
        <v>105535332.82088113</v>
      </c>
      <c r="G167" s="45">
        <f t="shared" si="15"/>
        <v>1369019628.6042063</v>
      </c>
      <c r="H167" s="45">
        <f t="shared" si="15"/>
        <v>25677354.170000002</v>
      </c>
      <c r="I167" s="45">
        <f t="shared" si="15"/>
        <v>6552099803.3599958</v>
      </c>
    </row>
    <row r="168" spans="1:9" ht="13.5" thickTop="1" x14ac:dyDescent="0.3">
      <c r="A168" s="43"/>
      <c r="B168" s="18" t="s">
        <v>24</v>
      </c>
      <c r="D168" s="37"/>
      <c r="E168" s="37"/>
      <c r="F168" s="37"/>
      <c r="G168" s="37"/>
      <c r="H168" s="37"/>
      <c r="I168" s="37"/>
    </row>
    <row r="169" spans="1:9" x14ac:dyDescent="0.3">
      <c r="B169" s="18" t="s">
        <v>24</v>
      </c>
      <c r="D169" s="37"/>
      <c r="E169" s="37"/>
      <c r="F169" s="37"/>
      <c r="G169" s="37"/>
      <c r="H169" s="37"/>
      <c r="I169" s="37"/>
    </row>
    <row r="170" spans="1:9" x14ac:dyDescent="0.3">
      <c r="B170" s="18" t="s">
        <v>24</v>
      </c>
      <c r="C170" s="38" t="s">
        <v>45</v>
      </c>
      <c r="D170" s="46"/>
      <c r="E170" s="46"/>
      <c r="F170" s="46"/>
      <c r="G170" s="46"/>
      <c r="H170" s="46"/>
      <c r="I170" s="46"/>
    </row>
    <row r="171" spans="1:9" x14ac:dyDescent="0.3">
      <c r="A171" s="18" t="s">
        <v>10</v>
      </c>
      <c r="B171" s="18" t="s">
        <v>24</v>
      </c>
      <c r="C171" s="23" t="s">
        <v>10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5">
        <f t="shared" ref="I171:I182" si="16">SUM(D171:H171)</f>
        <v>0</v>
      </c>
    </row>
    <row r="172" spans="1:9" x14ac:dyDescent="0.3">
      <c r="A172" s="18" t="s">
        <v>11</v>
      </c>
      <c r="B172" s="18" t="s">
        <v>24</v>
      </c>
      <c r="C172" s="23" t="s">
        <v>30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5">
        <f t="shared" si="16"/>
        <v>0</v>
      </c>
    </row>
    <row r="173" spans="1:9" x14ac:dyDescent="0.3">
      <c r="A173" s="18" t="s">
        <v>12</v>
      </c>
      <c r="B173" s="18" t="s">
        <v>24</v>
      </c>
      <c r="C173" s="23" t="s">
        <v>12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5">
        <f t="shared" si="16"/>
        <v>0</v>
      </c>
    </row>
    <row r="174" spans="1:9" x14ac:dyDescent="0.3">
      <c r="A174" s="18" t="s">
        <v>25</v>
      </c>
      <c r="B174" s="18" t="s">
        <v>24</v>
      </c>
      <c r="C174" s="23" t="s">
        <v>25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5">
        <f t="shared" si="16"/>
        <v>0</v>
      </c>
    </row>
    <row r="175" spans="1:9" x14ac:dyDescent="0.3">
      <c r="A175" s="18" t="s">
        <v>13</v>
      </c>
      <c r="B175" s="18" t="s">
        <v>24</v>
      </c>
      <c r="C175" s="23" t="s">
        <v>13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5">
        <f t="shared" si="16"/>
        <v>0</v>
      </c>
    </row>
    <row r="176" spans="1:9" x14ac:dyDescent="0.3">
      <c r="A176" s="18" t="s">
        <v>14</v>
      </c>
      <c r="B176" s="18" t="s">
        <v>24</v>
      </c>
      <c r="C176" s="23" t="s">
        <v>31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5">
        <f t="shared" si="16"/>
        <v>0</v>
      </c>
    </row>
    <row r="177" spans="1:11" x14ac:dyDescent="0.3">
      <c r="A177" s="18" t="s">
        <v>15</v>
      </c>
      <c r="B177" s="18" t="s">
        <v>24</v>
      </c>
      <c r="C177" s="23" t="s">
        <v>15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5">
        <f t="shared" si="16"/>
        <v>0</v>
      </c>
    </row>
    <row r="178" spans="1:11" x14ac:dyDescent="0.3">
      <c r="A178" s="18" t="s">
        <v>17</v>
      </c>
      <c r="B178" s="18" t="s">
        <v>24</v>
      </c>
      <c r="C178" s="23" t="s">
        <v>17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5">
        <f t="shared" si="16"/>
        <v>0</v>
      </c>
    </row>
    <row r="179" spans="1:11" x14ac:dyDescent="0.3">
      <c r="A179" s="18" t="s">
        <v>17</v>
      </c>
      <c r="B179" s="18" t="s">
        <v>24</v>
      </c>
      <c r="C179" s="23" t="s">
        <v>32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5">
        <f t="shared" si="16"/>
        <v>0</v>
      </c>
    </row>
    <row r="180" spans="1:11" x14ac:dyDescent="0.3">
      <c r="A180" s="18" t="s">
        <v>16</v>
      </c>
      <c r="B180" s="18" t="s">
        <v>24</v>
      </c>
      <c r="C180" s="23" t="s">
        <v>33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5">
        <f t="shared" si="16"/>
        <v>0</v>
      </c>
    </row>
    <row r="181" spans="1:11" x14ac:dyDescent="0.3">
      <c r="A181" s="18" t="s">
        <v>18</v>
      </c>
      <c r="B181" s="18" t="s">
        <v>24</v>
      </c>
      <c r="C181" s="23" t="s">
        <v>18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5">
        <f t="shared" si="16"/>
        <v>0</v>
      </c>
    </row>
    <row r="182" spans="1:11" x14ac:dyDescent="0.3">
      <c r="B182" s="18" t="s">
        <v>24</v>
      </c>
      <c r="C182" s="23" t="s">
        <v>34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5">
        <f t="shared" si="16"/>
        <v>0</v>
      </c>
    </row>
    <row r="183" spans="1:11" ht="13.5" thickBot="1" x14ac:dyDescent="0.35">
      <c r="A183" s="43"/>
      <c r="B183" s="18" t="s">
        <v>24</v>
      </c>
      <c r="C183" s="44" t="s">
        <v>35</v>
      </c>
      <c r="D183" s="45">
        <f t="shared" ref="D183:I183" si="17">SUM(D171:D182,D167)</f>
        <v>3570523426.9116864</v>
      </c>
      <c r="E183" s="45">
        <f t="shared" si="17"/>
        <v>1481344060.8532217</v>
      </c>
      <c r="F183" s="45">
        <f t="shared" si="17"/>
        <v>105535332.82088113</v>
      </c>
      <c r="G183" s="45">
        <f t="shared" si="17"/>
        <v>1369019628.6042063</v>
      </c>
      <c r="H183" s="45">
        <f t="shared" si="17"/>
        <v>25677354.170000002</v>
      </c>
      <c r="I183" s="45">
        <f t="shared" si="17"/>
        <v>6552099803.3599958</v>
      </c>
      <c r="K183" s="53"/>
    </row>
    <row r="184" spans="1:11" ht="13.5" thickTop="1" x14ac:dyDescent="0.3">
      <c r="A184" s="43"/>
      <c r="B184" s="18" t="s">
        <v>24</v>
      </c>
      <c r="D184" s="37"/>
      <c r="E184" s="37"/>
      <c r="F184" s="37"/>
      <c r="G184" s="37"/>
      <c r="H184" s="37"/>
      <c r="I184" s="37"/>
    </row>
    <row r="185" spans="1:11" x14ac:dyDescent="0.3">
      <c r="B185" s="18" t="s">
        <v>24</v>
      </c>
      <c r="D185" s="37"/>
      <c r="E185" s="37"/>
      <c r="F185" s="37"/>
      <c r="G185" s="37"/>
      <c r="H185" s="37"/>
      <c r="I185" s="37"/>
    </row>
    <row r="186" spans="1:11" x14ac:dyDescent="0.3">
      <c r="B186" s="18" t="s">
        <v>24</v>
      </c>
      <c r="C186" s="38" t="s">
        <v>46</v>
      </c>
      <c r="D186" s="46"/>
      <c r="E186" s="46"/>
      <c r="F186" s="46"/>
      <c r="G186" s="46"/>
      <c r="H186" s="46"/>
      <c r="I186" s="46"/>
    </row>
    <row r="187" spans="1:11" x14ac:dyDescent="0.3">
      <c r="A187" s="18" t="s">
        <v>10</v>
      </c>
      <c r="B187" s="18" t="s">
        <v>24</v>
      </c>
      <c r="C187" s="23" t="s">
        <v>10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5">
        <f t="shared" ref="I187:I198" si="18">SUM(D187:H187)</f>
        <v>0</v>
      </c>
    </row>
    <row r="188" spans="1:11" x14ac:dyDescent="0.3">
      <c r="A188" s="18" t="s">
        <v>11</v>
      </c>
      <c r="B188" s="18" t="s">
        <v>24</v>
      </c>
      <c r="C188" s="23" t="s">
        <v>30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5">
        <f t="shared" si="18"/>
        <v>0</v>
      </c>
    </row>
    <row r="189" spans="1:11" x14ac:dyDescent="0.3">
      <c r="A189" s="18" t="s">
        <v>12</v>
      </c>
      <c r="B189" s="18" t="s">
        <v>24</v>
      </c>
      <c r="C189" s="23" t="s">
        <v>12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5">
        <f t="shared" si="18"/>
        <v>0</v>
      </c>
    </row>
    <row r="190" spans="1:11" x14ac:dyDescent="0.3">
      <c r="A190" s="18" t="s">
        <v>25</v>
      </c>
      <c r="B190" s="18" t="s">
        <v>24</v>
      </c>
      <c r="C190" s="23" t="s">
        <v>25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5">
        <f t="shared" si="18"/>
        <v>0</v>
      </c>
    </row>
    <row r="191" spans="1:11" x14ac:dyDescent="0.3">
      <c r="A191" s="18" t="s">
        <v>13</v>
      </c>
      <c r="B191" s="18" t="s">
        <v>24</v>
      </c>
      <c r="C191" s="23" t="s">
        <v>13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5">
        <f t="shared" si="18"/>
        <v>0</v>
      </c>
    </row>
    <row r="192" spans="1:11" x14ac:dyDescent="0.3">
      <c r="A192" s="18" t="s">
        <v>14</v>
      </c>
      <c r="B192" s="18" t="s">
        <v>24</v>
      </c>
      <c r="C192" s="23" t="s">
        <v>31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5">
        <f t="shared" si="18"/>
        <v>0</v>
      </c>
    </row>
    <row r="193" spans="1:11" x14ac:dyDescent="0.3">
      <c r="A193" s="18" t="s">
        <v>15</v>
      </c>
      <c r="B193" s="18" t="s">
        <v>24</v>
      </c>
      <c r="C193" s="23" t="s">
        <v>15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5">
        <f t="shared" si="18"/>
        <v>0</v>
      </c>
    </row>
    <row r="194" spans="1:11" x14ac:dyDescent="0.3">
      <c r="A194" s="18" t="s">
        <v>17</v>
      </c>
      <c r="B194" s="18" t="s">
        <v>24</v>
      </c>
      <c r="C194" s="23" t="s">
        <v>17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5">
        <f t="shared" si="18"/>
        <v>0</v>
      </c>
    </row>
    <row r="195" spans="1:11" x14ac:dyDescent="0.3">
      <c r="A195" s="18" t="s">
        <v>17</v>
      </c>
      <c r="B195" s="18" t="s">
        <v>24</v>
      </c>
      <c r="C195" s="23" t="s">
        <v>32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5">
        <f t="shared" si="18"/>
        <v>0</v>
      </c>
    </row>
    <row r="196" spans="1:11" x14ac:dyDescent="0.3">
      <c r="A196" s="18" t="s">
        <v>16</v>
      </c>
      <c r="B196" s="18" t="s">
        <v>24</v>
      </c>
      <c r="C196" s="23" t="s">
        <v>33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5">
        <f t="shared" si="18"/>
        <v>0</v>
      </c>
    </row>
    <row r="197" spans="1:11" x14ac:dyDescent="0.3">
      <c r="A197" s="18" t="s">
        <v>18</v>
      </c>
      <c r="B197" s="18" t="s">
        <v>24</v>
      </c>
      <c r="C197" s="23" t="s">
        <v>18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5">
        <f t="shared" si="18"/>
        <v>0</v>
      </c>
    </row>
    <row r="198" spans="1:11" x14ac:dyDescent="0.3">
      <c r="B198" s="18" t="s">
        <v>24</v>
      </c>
      <c r="C198" s="23" t="s">
        <v>34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5">
        <f t="shared" si="18"/>
        <v>0</v>
      </c>
    </row>
    <row r="199" spans="1:11" ht="13.5" thickBot="1" x14ac:dyDescent="0.35">
      <c r="A199" s="43"/>
      <c r="B199" s="18" t="s">
        <v>24</v>
      </c>
      <c r="C199" s="44" t="s">
        <v>35</v>
      </c>
      <c r="D199" s="45">
        <f t="shared" ref="D199:I199" si="19">SUM(D187:D198,D183)</f>
        <v>3570523426.9116864</v>
      </c>
      <c r="E199" s="45">
        <f t="shared" si="19"/>
        <v>1481344060.8532217</v>
      </c>
      <c r="F199" s="45">
        <f t="shared" si="19"/>
        <v>105535332.82088113</v>
      </c>
      <c r="G199" s="45">
        <f t="shared" si="19"/>
        <v>1369019628.6042063</v>
      </c>
      <c r="H199" s="45">
        <f t="shared" si="19"/>
        <v>25677354.170000002</v>
      </c>
      <c r="I199" s="45">
        <f t="shared" si="19"/>
        <v>6552099803.3599958</v>
      </c>
      <c r="K199" s="53"/>
    </row>
    <row r="200" spans="1:11" ht="13.5" thickTop="1" x14ac:dyDescent="0.3">
      <c r="A200" s="43"/>
      <c r="B200" s="18" t="s">
        <v>24</v>
      </c>
      <c r="D200" s="54"/>
      <c r="E200" s="54"/>
      <c r="F200" s="54"/>
      <c r="G200" s="54"/>
      <c r="H200" s="54"/>
      <c r="I200" s="54"/>
    </row>
    <row r="201" spans="1:11" x14ac:dyDescent="0.3">
      <c r="D201" s="54"/>
      <c r="E201" s="54"/>
      <c r="F201" s="54"/>
      <c r="G201" s="54"/>
      <c r="H201" s="54"/>
      <c r="I201" s="54"/>
    </row>
    <row r="202" spans="1:11" x14ac:dyDescent="0.3">
      <c r="E202" s="55"/>
    </row>
    <row r="203" spans="1:11" x14ac:dyDescent="0.3">
      <c r="E203" s="55"/>
    </row>
    <row r="204" spans="1:11" x14ac:dyDescent="0.3">
      <c r="E204" s="55"/>
    </row>
    <row r="205" spans="1:11" x14ac:dyDescent="0.3">
      <c r="E205" s="55"/>
    </row>
    <row r="206" spans="1:11" x14ac:dyDescent="0.3">
      <c r="E206" s="55"/>
    </row>
    <row r="207" spans="1:11" x14ac:dyDescent="0.3">
      <c r="E207" s="55"/>
    </row>
    <row r="208" spans="1:11" x14ac:dyDescent="0.3">
      <c r="E208" s="55"/>
    </row>
    <row r="209" spans="5:5" x14ac:dyDescent="0.3">
      <c r="E209" s="55"/>
    </row>
    <row r="210" spans="5:5" x14ac:dyDescent="0.3">
      <c r="E210" s="55"/>
    </row>
    <row r="211" spans="5:5" x14ac:dyDescent="0.3">
      <c r="E211" s="55"/>
    </row>
    <row r="212" spans="5:5" x14ac:dyDescent="0.3">
      <c r="E212" s="55"/>
    </row>
    <row r="213" spans="5:5" x14ac:dyDescent="0.3">
      <c r="E213" s="55"/>
    </row>
    <row r="214" spans="5:5" x14ac:dyDescent="0.3">
      <c r="E214" s="55"/>
    </row>
    <row r="215" spans="5:5" x14ac:dyDescent="0.3">
      <c r="E215" s="55"/>
    </row>
    <row r="216" spans="5:5" x14ac:dyDescent="0.3">
      <c r="E216" s="55"/>
    </row>
    <row r="217" spans="5:5" x14ac:dyDescent="0.3">
      <c r="E217" s="55"/>
    </row>
    <row r="218" spans="5:5" x14ac:dyDescent="0.3">
      <c r="E218" s="55"/>
    </row>
    <row r="219" spans="5:5" x14ac:dyDescent="0.3">
      <c r="E219" s="55"/>
    </row>
    <row r="220" spans="5:5" x14ac:dyDescent="0.3">
      <c r="E220" s="55"/>
    </row>
    <row r="221" spans="5:5" x14ac:dyDescent="0.3">
      <c r="E221" s="55"/>
    </row>
    <row r="222" spans="5:5" x14ac:dyDescent="0.3">
      <c r="E222" s="55"/>
    </row>
    <row r="223" spans="5:5" x14ac:dyDescent="0.3">
      <c r="E223" s="55"/>
    </row>
    <row r="224" spans="5:5" x14ac:dyDescent="0.3">
      <c r="E224" s="55"/>
    </row>
    <row r="225" spans="3:9" x14ac:dyDescent="0.3">
      <c r="E225" s="55"/>
    </row>
    <row r="226" spans="3:9" x14ac:dyDescent="0.3">
      <c r="E226" s="55"/>
    </row>
    <row r="227" spans="3:9" x14ac:dyDescent="0.3">
      <c r="E227" s="55"/>
    </row>
    <row r="228" spans="3:9" x14ac:dyDescent="0.3">
      <c r="E228" s="55"/>
    </row>
    <row r="229" spans="3:9" x14ac:dyDescent="0.3">
      <c r="E229" s="55"/>
    </row>
    <row r="230" spans="3:9" x14ac:dyDescent="0.3">
      <c r="E230" s="55"/>
    </row>
    <row r="231" spans="3:9" x14ac:dyDescent="0.3">
      <c r="E231" s="55"/>
    </row>
    <row r="232" spans="3:9" x14ac:dyDescent="0.3">
      <c r="E232" s="55"/>
    </row>
    <row r="233" spans="3:9" x14ac:dyDescent="0.3">
      <c r="E233" s="55"/>
    </row>
    <row r="234" spans="3:9" x14ac:dyDescent="0.3">
      <c r="E234" s="55"/>
    </row>
    <row r="235" spans="3:9" x14ac:dyDescent="0.3">
      <c r="E235" s="55"/>
    </row>
    <row r="236" spans="3:9" x14ac:dyDescent="0.3">
      <c r="E236" s="55"/>
    </row>
    <row r="237" spans="3:9" x14ac:dyDescent="0.3">
      <c r="E237" s="55"/>
    </row>
    <row r="238" spans="3:9" x14ac:dyDescent="0.3">
      <c r="E238" s="55"/>
    </row>
    <row r="239" spans="3:9" x14ac:dyDescent="0.3">
      <c r="C239" s="18"/>
      <c r="D239" s="18"/>
      <c r="E239" s="55"/>
      <c r="F239" s="18"/>
      <c r="G239" s="18"/>
      <c r="H239" s="18"/>
      <c r="I239" s="18"/>
    </row>
    <row r="240" spans="3:9" x14ac:dyDescent="0.3">
      <c r="C240" s="18"/>
      <c r="D240" s="18"/>
      <c r="E240" s="55"/>
      <c r="F240" s="18"/>
      <c r="G240" s="18"/>
      <c r="H240" s="18"/>
      <c r="I240" s="18"/>
    </row>
    <row r="241" spans="3:9" x14ac:dyDescent="0.3">
      <c r="C241" s="18"/>
      <c r="D241" s="18"/>
      <c r="E241" s="55"/>
      <c r="F241" s="18"/>
      <c r="G241" s="18"/>
      <c r="H241" s="18"/>
      <c r="I241" s="18"/>
    </row>
    <row r="242" spans="3:9" x14ac:dyDescent="0.3">
      <c r="C242" s="18"/>
      <c r="D242" s="18"/>
      <c r="E242" s="55"/>
      <c r="F242" s="18"/>
      <c r="G242" s="18"/>
      <c r="H242" s="18"/>
      <c r="I242" s="18"/>
    </row>
    <row r="243" spans="3:9" x14ac:dyDescent="0.3">
      <c r="C243" s="18"/>
      <c r="D243" s="18"/>
      <c r="E243" s="55"/>
      <c r="F243" s="18"/>
      <c r="G243" s="18"/>
      <c r="H243" s="18"/>
      <c r="I243" s="18"/>
    </row>
    <row r="244" spans="3:9" x14ac:dyDescent="0.3">
      <c r="C244" s="18"/>
      <c r="D244" s="18"/>
      <c r="E244" s="55"/>
      <c r="F244" s="18"/>
      <c r="G244" s="18"/>
      <c r="H244" s="18"/>
      <c r="I244" s="18"/>
    </row>
    <row r="245" spans="3:9" x14ac:dyDescent="0.3">
      <c r="C245" s="18"/>
      <c r="D245" s="18"/>
      <c r="E245" s="55"/>
      <c r="F245" s="18"/>
      <c r="G245" s="18"/>
      <c r="H245" s="18"/>
      <c r="I245" s="18"/>
    </row>
    <row r="246" spans="3:9" x14ac:dyDescent="0.3">
      <c r="C246" s="18"/>
      <c r="D246" s="18"/>
      <c r="E246" s="55"/>
      <c r="F246" s="18"/>
      <c r="G246" s="18"/>
      <c r="H246" s="18"/>
      <c r="I246" s="18"/>
    </row>
    <row r="247" spans="3:9" x14ac:dyDescent="0.3">
      <c r="C247" s="18"/>
      <c r="D247" s="18"/>
      <c r="E247" s="55"/>
      <c r="F247" s="18"/>
      <c r="G247" s="18"/>
      <c r="H247" s="18"/>
      <c r="I247" s="18"/>
    </row>
    <row r="248" spans="3:9" x14ac:dyDescent="0.3">
      <c r="C248" s="18"/>
      <c r="D248" s="18"/>
      <c r="E248" s="55"/>
      <c r="F248" s="18"/>
      <c r="G248" s="18"/>
      <c r="H248" s="18"/>
      <c r="I248" s="18"/>
    </row>
    <row r="249" spans="3:9" x14ac:dyDescent="0.3">
      <c r="C249" s="18"/>
      <c r="D249" s="18"/>
      <c r="E249" s="55"/>
      <c r="F249" s="18"/>
      <c r="G249" s="18"/>
      <c r="H249" s="18"/>
      <c r="I249" s="18"/>
    </row>
    <row r="250" spans="3:9" x14ac:dyDescent="0.3">
      <c r="C250" s="18"/>
      <c r="D250" s="18"/>
      <c r="E250" s="55"/>
      <c r="F250" s="18"/>
      <c r="G250" s="18"/>
      <c r="H250" s="18"/>
      <c r="I250" s="18"/>
    </row>
    <row r="251" spans="3:9" x14ac:dyDescent="0.3">
      <c r="C251" s="18"/>
      <c r="D251" s="18"/>
      <c r="E251" s="55"/>
      <c r="F251" s="18"/>
      <c r="G251" s="18"/>
      <c r="H251" s="18"/>
      <c r="I251" s="18"/>
    </row>
    <row r="252" spans="3:9" x14ac:dyDescent="0.3">
      <c r="C252" s="18"/>
      <c r="D252" s="18"/>
      <c r="E252" s="55"/>
      <c r="F252" s="18"/>
      <c r="G252" s="18"/>
      <c r="H252" s="18"/>
      <c r="I252" s="18"/>
    </row>
    <row r="253" spans="3:9" x14ac:dyDescent="0.3">
      <c r="C253" s="18"/>
      <c r="D253" s="18"/>
      <c r="E253" s="55"/>
      <c r="F253" s="18"/>
      <c r="G253" s="18"/>
      <c r="H253" s="18"/>
      <c r="I253" s="18"/>
    </row>
    <row r="254" spans="3:9" x14ac:dyDescent="0.3">
      <c r="C254" s="18"/>
      <c r="D254" s="18"/>
      <c r="E254" s="55"/>
      <c r="F254" s="18"/>
      <c r="G254" s="18"/>
      <c r="H254" s="18"/>
      <c r="I254" s="18"/>
    </row>
    <row r="255" spans="3:9" x14ac:dyDescent="0.3">
      <c r="C255" s="18"/>
      <c r="D255" s="18"/>
      <c r="E255" s="55"/>
      <c r="F255" s="18"/>
      <c r="G255" s="18"/>
      <c r="H255" s="18"/>
      <c r="I255" s="18"/>
    </row>
    <row r="256" spans="3:9" x14ac:dyDescent="0.3">
      <c r="C256" s="18"/>
      <c r="D256" s="18"/>
      <c r="E256" s="55"/>
      <c r="F256" s="18"/>
      <c r="G256" s="18"/>
      <c r="H256" s="18"/>
      <c r="I256" s="18"/>
    </row>
    <row r="257" spans="3:9" x14ac:dyDescent="0.3">
      <c r="C257" s="18"/>
      <c r="D257" s="18"/>
      <c r="E257" s="55"/>
      <c r="F257" s="18"/>
      <c r="G257" s="18"/>
      <c r="H257" s="18"/>
      <c r="I257" s="18"/>
    </row>
    <row r="258" spans="3:9" x14ac:dyDescent="0.3">
      <c r="C258" s="18"/>
      <c r="D258" s="18"/>
      <c r="E258" s="55"/>
      <c r="F258" s="18"/>
      <c r="G258" s="18"/>
      <c r="H258" s="18"/>
      <c r="I258" s="18"/>
    </row>
    <row r="259" spans="3:9" x14ac:dyDescent="0.3">
      <c r="C259" s="18"/>
      <c r="D259" s="18"/>
      <c r="E259" s="55"/>
      <c r="F259" s="18"/>
      <c r="G259" s="18"/>
      <c r="H259" s="18"/>
      <c r="I259" s="18"/>
    </row>
    <row r="260" spans="3:9" x14ac:dyDescent="0.3">
      <c r="C260" s="18"/>
      <c r="D260" s="18"/>
      <c r="E260" s="55"/>
      <c r="F260" s="18"/>
      <c r="G260" s="18"/>
      <c r="H260" s="18"/>
      <c r="I260" s="18"/>
    </row>
    <row r="261" spans="3:9" x14ac:dyDescent="0.3">
      <c r="C261" s="18"/>
      <c r="D261" s="18"/>
      <c r="E261" s="55"/>
      <c r="F261" s="18"/>
      <c r="G261" s="18"/>
      <c r="H261" s="18"/>
      <c r="I261" s="18"/>
    </row>
    <row r="262" spans="3:9" x14ac:dyDescent="0.3">
      <c r="C262" s="18"/>
      <c r="D262" s="18"/>
      <c r="E262" s="55"/>
      <c r="F262" s="18"/>
      <c r="G262" s="18"/>
      <c r="H262" s="18"/>
      <c r="I262" s="18"/>
    </row>
    <row r="263" spans="3:9" x14ac:dyDescent="0.3">
      <c r="C263" s="18"/>
      <c r="D263" s="18"/>
      <c r="E263" s="55"/>
      <c r="F263" s="18"/>
      <c r="G263" s="18"/>
      <c r="H263" s="18"/>
      <c r="I263" s="18"/>
    </row>
    <row r="264" spans="3:9" x14ac:dyDescent="0.3">
      <c r="C264" s="18"/>
      <c r="D264" s="18"/>
      <c r="E264" s="55"/>
      <c r="F264" s="18"/>
      <c r="G264" s="18"/>
      <c r="H264" s="18"/>
      <c r="I264" s="18"/>
    </row>
    <row r="265" spans="3:9" x14ac:dyDescent="0.3">
      <c r="C265" s="18"/>
      <c r="D265" s="18"/>
      <c r="E265" s="55"/>
      <c r="F265" s="18"/>
      <c r="G265" s="18"/>
      <c r="H265" s="18"/>
      <c r="I265" s="18"/>
    </row>
    <row r="266" spans="3:9" x14ac:dyDescent="0.3">
      <c r="C266" s="18"/>
      <c r="D266" s="18"/>
      <c r="E266" s="55"/>
      <c r="F266" s="18"/>
      <c r="G266" s="18"/>
      <c r="H266" s="18"/>
      <c r="I266" s="18"/>
    </row>
    <row r="267" spans="3:9" x14ac:dyDescent="0.3">
      <c r="C267" s="18"/>
      <c r="D267" s="18"/>
      <c r="E267" s="55"/>
      <c r="F267" s="18"/>
      <c r="G267" s="18"/>
      <c r="H267" s="18"/>
      <c r="I267" s="18"/>
    </row>
    <row r="268" spans="3:9" x14ac:dyDescent="0.3">
      <c r="C268" s="18"/>
      <c r="D268" s="18"/>
      <c r="E268" s="55"/>
      <c r="F268" s="18"/>
      <c r="G268" s="18"/>
      <c r="H268" s="18"/>
      <c r="I268" s="18"/>
    </row>
    <row r="269" spans="3:9" x14ac:dyDescent="0.3">
      <c r="C269" s="18"/>
      <c r="D269" s="18"/>
      <c r="E269" s="55"/>
      <c r="F269" s="18"/>
      <c r="G269" s="18"/>
      <c r="H269" s="18"/>
      <c r="I269" s="18"/>
    </row>
  </sheetData>
  <mergeCells count="2">
    <mergeCell ref="C1:I1"/>
    <mergeCell ref="C3:I3"/>
  </mergeCells>
  <pageMargins left="0.75" right="0.75" top="1" bottom="1" header="0.5" footer="0.5"/>
  <pageSetup scale="2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M04 </vt:lpstr>
      <vt:lpstr>M04 Monthly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dcterms:created xsi:type="dcterms:W3CDTF">2021-04-15T12:14:00Z</dcterms:created>
  <dcterms:modified xsi:type="dcterms:W3CDTF">2021-07-13T16:23:55Z</dcterms:modified>
</cp:coreProperties>
</file>