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2Q2023\Step 1 - Filing Appendices and Working Drafts\M0\"/>
    </mc:Choice>
  </mc:AlternateContent>
  <bookViews>
    <workbookView xWindow="0" yWindow="0" windowWidth="28800" windowHeight="11100"/>
  </bookViews>
  <sheets>
    <sheet name="2022 Cash Quarterl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hidden="1">#REF!</definedName>
    <definedName name="_bud1">#REF!</definedName>
    <definedName name="_bud2">#REF!</definedName>
    <definedName name="_Feb1">'[1]Aged AR'!$A$2:$J$8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'[2]Chart of Accts'!$A$5:$B$587</definedName>
    <definedName name="adf">#REF!</definedName>
    <definedName name="AGE_BALANCES">#REF!</definedName>
    <definedName name="AGED_BALANCES">#REF!</definedName>
    <definedName name="Amount">[3]Sheet1!$H$8:$H$9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ank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[4]Tot_Blrz!$C$8:$S$282</definedName>
    <definedName name="data_670">#REF!</definedName>
    <definedName name="Data_Tab_1">#REF!</definedName>
    <definedName name="Data_Tab_3">#REF!</definedName>
    <definedName name="dba">#REF!</definedName>
    <definedName name="DBA_PRN">#REF!</definedName>
    <definedName name="December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'[1]Aged AR'!$A$2:$J$8</definedName>
    <definedName name="Feb">'[5]Aged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'[6]Aged AR'!$A$2:$J$8</definedName>
    <definedName name="gusa">#REF!</definedName>
    <definedName name="Gusa_Depts">#REF!</definedName>
    <definedName name="Holidays">#REF!</definedName>
    <definedName name="june">'[7]Aged AR'!$A$2:$J$8</definedName>
    <definedName name="kas">#REF!</definedName>
    <definedName name="kou">'[6]Aged AR'!$A$2:$J$8</definedName>
    <definedName name="LI" hidden="1">#REF!</definedName>
    <definedName name="lkajdf">'[6]Aged AR'!$A$2:$J$8</definedName>
    <definedName name="lku">#REF!</definedName>
    <definedName name="Lookup_Data">#REF!</definedName>
    <definedName name="Management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OPTION">'[8]Assumptions HC pre 2012'!$W$92</definedName>
    <definedName name="PAGE1">#REF!</definedName>
    <definedName name="PAGE2">#REF!</definedName>
    <definedName name="PeriodsTableBraun">[9]PeriodsTableBraun!$C$4:$D$66</definedName>
    <definedName name="PeriodsTableDuracell">[10]PeriodsTableD!$C$4:$D$66</definedName>
    <definedName name="PeriodsTableOCM">[11]PeriodsTableOCM!$C$4:$D$66</definedName>
    <definedName name="PeriodsTableOCP">[12]PeriodsTableOCP!$C$4:$D$66</definedName>
    <definedName name="Planview">'[13]Payment Pay PlanView_'!$A$1:$P$6</definedName>
    <definedName name="_xlnm.Print_Area" localSheetId="0">'2022 Cash Quarterly'!$A$1:$G$57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ReconciledDates">#REF!</definedName>
    <definedName name="qReconciledFYSummary">#REF!</definedName>
    <definedName name="qReconciledSummary">#REF!</definedName>
    <definedName name="Query1">#REF!</definedName>
    <definedName name="Report_670">#REF!</definedName>
    <definedName name="Results">#REF!</definedName>
    <definedName name="rpt">#REF!</definedName>
    <definedName name="S_Adjust_GT">'[14]p.1 Lead'!#REF!</definedName>
    <definedName name="S_AJE_Tot_GT">'[14]p.1 Lead'!#REF!</definedName>
    <definedName name="S_CY_Beg_GT">'[14]p.1 Lead'!#REF!</definedName>
    <definedName name="S_CY_End_GT">'[14]p.1 Lead'!#REF!</definedName>
    <definedName name="S_PY_End_GT">'[14]p.1 Lead'!#REF!</definedName>
    <definedName name="S_RJE_Tot_GT">'[14]p.1 Lead'!#REF!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pec2">#REF!</definedName>
    <definedName name="SS">#REF!</definedName>
    <definedName name="StartingPoint2">[15]Departmental!$D$9</definedName>
    <definedName name="Summary_Sal">#REF!</definedName>
    <definedName name="tbl_ReconciledPilotDates">#REF!</definedName>
    <definedName name="Timing_Sal">#REF!</definedName>
    <definedName name="Total_Cash_Receipts_from_operations">'[16]TR 224'!$B$31</definedName>
    <definedName name="XX">#REF!</definedName>
    <definedName name="XXX">#REF!</definedName>
    <definedName name="zane">'[17]Aged AR'!$A$2:$J$8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D56" i="1"/>
  <c r="C56" i="1"/>
  <c r="B56" i="1"/>
  <c r="F54" i="1"/>
  <c r="D53" i="1"/>
  <c r="F55" i="1"/>
  <c r="E54" i="1"/>
  <c r="D54" i="1"/>
  <c r="C53" i="1"/>
  <c r="B53" i="1"/>
  <c r="B52" i="1"/>
  <c r="F51" i="1"/>
  <c r="E55" i="1"/>
  <c r="D55" i="1"/>
  <c r="C55" i="1"/>
  <c r="C54" i="1"/>
  <c r="B54" i="1"/>
  <c r="F53" i="1"/>
  <c r="E53" i="1"/>
  <c r="C52" i="1"/>
  <c r="E51" i="1"/>
  <c r="D51" i="1"/>
  <c r="C51" i="1"/>
  <c r="G56" i="1" l="1"/>
  <c r="G53" i="1"/>
  <c r="C57" i="1"/>
  <c r="G54" i="1"/>
  <c r="B51" i="1"/>
  <c r="D52" i="1"/>
  <c r="D57" i="1" s="1"/>
  <c r="B55" i="1"/>
  <c r="G55" i="1" s="1"/>
  <c r="E52" i="1"/>
  <c r="E57" i="1" s="1"/>
  <c r="F52" i="1"/>
  <c r="F57" i="1" s="1"/>
  <c r="G51" i="1" l="1"/>
  <c r="B57" i="1"/>
  <c r="G57" i="1" s="1"/>
  <c r="G52" i="1"/>
</calcChain>
</file>

<file path=xl/sharedStrings.xml><?xml version="1.0" encoding="utf-8"?>
<sst xmlns="http://schemas.openxmlformats.org/spreadsheetml/2006/main" count="49" uniqueCount="25">
  <si>
    <t>UNIVERSAL SERVICE FUND ACTIVITY</t>
  </si>
  <si>
    <t>FUND BALANCE - CASH BASIS</t>
  </si>
  <si>
    <t>SL Program</t>
  </si>
  <si>
    <t>High Cost Program</t>
  </si>
  <si>
    <t>Low Income Program</t>
  </si>
  <si>
    <t>RHC Program</t>
  </si>
  <si>
    <t>Connected Care Pilot</t>
  </si>
  <si>
    <t>Total</t>
  </si>
  <si>
    <t>Receipts on billings</t>
  </si>
  <si>
    <t>Program Disbursements</t>
  </si>
  <si>
    <t>Administrative Disb.</t>
  </si>
  <si>
    <t>Interest Received</t>
  </si>
  <si>
    <t>Refunds</t>
  </si>
  <si>
    <t>Other</t>
  </si>
  <si>
    <t>Cash at 12/31/21</t>
  </si>
  <si>
    <t>Year to Date 2021 Activity:</t>
  </si>
  <si>
    <t>Cash YTD</t>
  </si>
  <si>
    <t>First Q 2022 Activity:</t>
  </si>
  <si>
    <t>Second Q 2022 Activity:</t>
  </si>
  <si>
    <t>Third Q 2022 Activity:</t>
  </si>
  <si>
    <t>Fourth Q 2022 Activity:</t>
  </si>
  <si>
    <t>Cash at 12/31/22</t>
  </si>
  <si>
    <t>Cash at 3/31/22</t>
  </si>
  <si>
    <t>Cash at 6/30/22</t>
  </si>
  <si>
    <t>Cash at 9/30/22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</si>
</sst>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4" applyFont="1"/>
    <xf numFmtId="0" fontId="2" fillId="0" borderId="0" xfId="4" applyFont="1" applyFill="1" applyAlignment="1">
      <alignment horizontal="center"/>
    </xf>
    <xf numFmtId="164" fontId="2" fillId="0" borderId="0" xfId="4" applyNumberFormat="1" applyFont="1" applyFill="1" applyAlignment="1">
      <alignment horizontal="center"/>
    </xf>
    <xf numFmtId="0" fontId="4" fillId="0" borderId="0" xfId="4" applyFont="1"/>
    <xf numFmtId="39" fontId="4" fillId="0" borderId="1" xfId="5" applyFont="1" applyBorder="1" applyAlignment="1">
      <alignment horizontal="center"/>
    </xf>
    <xf numFmtId="164" fontId="4" fillId="0" borderId="0" xfId="1" applyNumberFormat="1" applyFont="1"/>
    <xf numFmtId="0" fontId="5" fillId="0" borderId="0" xfId="4" applyFont="1"/>
    <xf numFmtId="5" fontId="5" fillId="0" borderId="2" xfId="2" applyNumberFormat="1" applyFont="1" applyBorder="1"/>
    <xf numFmtId="0" fontId="5" fillId="0" borderId="1" xfId="4" applyFont="1" applyBorder="1"/>
    <xf numFmtId="5" fontId="4" fillId="0" borderId="0" xfId="2" applyNumberFormat="1" applyFont="1" applyFill="1" applyAlignment="1">
      <alignment horizontal="right"/>
    </xf>
    <xf numFmtId="164" fontId="3" fillId="0" borderId="0" xfId="1" applyNumberFormat="1" applyFont="1"/>
    <xf numFmtId="37" fontId="4" fillId="0" borderId="0" xfId="2" applyNumberFormat="1" applyFont="1" applyFill="1" applyAlignment="1">
      <alignment horizontal="right"/>
    </xf>
    <xf numFmtId="37" fontId="4" fillId="0" borderId="0" xfId="1" applyNumberFormat="1" applyFont="1" applyFill="1" applyAlignment="1">
      <alignment horizontal="right"/>
    </xf>
    <xf numFmtId="39" fontId="3" fillId="0" borderId="0" xfId="1" applyNumberFormat="1" applyFont="1"/>
    <xf numFmtId="5" fontId="5" fillId="0" borderId="3" xfId="1" applyNumberFormat="1" applyFont="1" applyFill="1" applyBorder="1" applyAlignment="1">
      <alignment horizontal="right"/>
    </xf>
    <xf numFmtId="164" fontId="4" fillId="0" borderId="0" xfId="1" applyNumberFormat="1" applyFont="1" applyAlignment="1">
      <alignment horizontal="right"/>
    </xf>
    <xf numFmtId="164" fontId="5" fillId="0" borderId="0" xfId="2" applyNumberFormat="1" applyFont="1" applyBorder="1"/>
    <xf numFmtId="43" fontId="3" fillId="0" borderId="0" xfId="1" applyNumberFormat="1" applyFont="1"/>
    <xf numFmtId="0" fontId="1" fillId="0" borderId="0" xfId="4"/>
    <xf numFmtId="43" fontId="3" fillId="0" borderId="0" xfId="4" applyNumberFormat="1" applyFont="1"/>
    <xf numFmtId="164" fontId="4" fillId="0" borderId="0" xfId="1" applyNumberFormat="1" applyFont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0" fontId="5" fillId="0" borderId="0" xfId="4" applyFont="1" applyBorder="1"/>
    <xf numFmtId="43" fontId="4" fillId="0" borderId="0" xfId="1" applyFont="1"/>
    <xf numFmtId="44" fontId="4" fillId="0" borderId="0" xfId="2" applyFont="1"/>
    <xf numFmtId="44" fontId="3" fillId="0" borderId="0" xfId="2" applyFont="1"/>
    <xf numFmtId="9" fontId="4" fillId="0" borderId="0" xfId="3" applyFont="1"/>
    <xf numFmtId="0" fontId="2" fillId="0" borderId="0" xfId="4" applyFont="1" applyFill="1" applyAlignment="1">
      <alignment horizontal="center"/>
    </xf>
  </cellXfs>
  <cellStyles count="6">
    <cellStyle name="Comma" xfId="1" builtinId="3"/>
    <cellStyle name="Comma_Copy of ACCRUAL TEMPLATE" xfId="5"/>
    <cellStyle name="Currency" xfId="2" builtinId="4"/>
    <cellStyle name="Normal" xfId="0" builtinId="0"/>
    <cellStyle name="Normal 1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Budgetary%20Accounting\2016%20BUDGETARY%20ENTRIES\5%20-%20Feb%20Budgetary%20Entries\Returned%20Funds%20Support\Reconciliation%20&amp;%20Entry\January%202016%20Returned%20Funds%20Reconcili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8%20EOM%20CLOSING%20FILES\05-31-18%20EOM%20CLOSING%20FILES\Cash\Weekly%20Cash%20Binders\Cash%20Binder%2005.31.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.usac.loc\datastore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Finance%20-%20RAP%20Group\10-year%20plan\10%20Year%20Plan%20June%202013%20Submission\Submitted%20to%20the%20FCC\June%202013%20Ten%20Year%20Plan%205.29.13\MASTER%2010%20Year%20June%202013%20Submiss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  <sheetName val="SLA Tool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ies_CM"/>
      <sheetName val="Cancellation Bears Entries"/>
      <sheetName val="Reverse Entry"/>
      <sheetName val="By_Check_Lockbox"/>
      <sheetName val="December Open&amp;Pending "/>
      <sheetName val="Novemebr Open&amp;Pending  "/>
      <sheetName val="Cancellation Entry"/>
      <sheetName val="December15 Bank to 224"/>
      <sheetName val="Sheet1"/>
      <sheetName val="Canceled_BEAR_Payment_Returned_"/>
      <sheetName val="Finops"/>
      <sheetName val="Datainsight"/>
      <sheetName val="DI W Bears"/>
      <sheetName val="COMAD - Payment Plan Rec"/>
      <sheetName val="Payment Pay PlanView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Source: Datainsight (View Commitment Dates by FRN)</v>
          </cell>
        </row>
        <row r="2">
          <cell r="A2" t="str">
            <v>FRN</v>
          </cell>
          <cell r="B2" t="str">
            <v>BEN</v>
          </cell>
          <cell r="C2" t="str">
            <v>FUND_ REQ_ ID</v>
          </cell>
          <cell r="D2" t="str">
            <v>FUND_YEAR</v>
          </cell>
          <cell r="E2" t="str">
            <v>FCDL_Date</v>
          </cell>
          <cell r="F2" t="str">
            <v>Exemption_Category</v>
          </cell>
          <cell r="G2" t="str">
            <v>COMMITMENT_STATUS_CD</v>
          </cell>
          <cell r="H2" t="str">
            <v>SERVICE_ID</v>
          </cell>
          <cell r="I2" t="str">
            <v>COMMITMENT_DATE</v>
          </cell>
          <cell r="J2" t="str">
            <v>Prior Year/Current Year</v>
          </cell>
          <cell r="K2" t="str">
            <v>FIRST COMMITMENT DATE</v>
          </cell>
          <cell r="L2" t="str">
            <v>CYPY ACCOUNTING</v>
          </cell>
          <cell r="M2" t="str">
            <v>COMMITTED_AMT</v>
          </cell>
          <cell r="N2" t="str">
            <v>FRN_INV_ACT_PMT_AMT</v>
          </cell>
          <cell r="O2" t="str">
            <v>Prior Latest Deadline</v>
          </cell>
          <cell r="P2" t="str">
            <v>Current Latest Deadline</v>
          </cell>
        </row>
        <row r="3">
          <cell r="A3">
            <v>1469677</v>
          </cell>
          <cell r="B3">
            <v>127450</v>
          </cell>
          <cell r="C3">
            <v>531942</v>
          </cell>
          <cell r="D3">
            <v>2006</v>
          </cell>
          <cell r="E3">
            <v>39014</v>
          </cell>
          <cell r="F3" t="str">
            <v>exempt</v>
          </cell>
          <cell r="G3" t="str">
            <v>COMMITTED - FULL</v>
          </cell>
          <cell r="H3" t="str">
            <v>INTERNAL CONNECTIONS MNT</v>
          </cell>
          <cell r="I3">
            <v>39014</v>
          </cell>
          <cell r="J3" t="str">
            <v>PY</v>
          </cell>
          <cell r="K3">
            <v>39014</v>
          </cell>
          <cell r="L3" t="str">
            <v>PY</v>
          </cell>
          <cell r="M3">
            <v>0</v>
          </cell>
          <cell r="N3">
            <v>15190.23</v>
          </cell>
          <cell r="O3">
            <v>39384</v>
          </cell>
          <cell r="P3">
            <v>39384</v>
          </cell>
        </row>
        <row r="4">
          <cell r="A4">
            <v>1497163</v>
          </cell>
          <cell r="B4">
            <v>80077</v>
          </cell>
          <cell r="C4">
            <v>540359</v>
          </cell>
          <cell r="D4">
            <v>2006</v>
          </cell>
          <cell r="E4">
            <v>39070</v>
          </cell>
          <cell r="F4" t="str">
            <v>exempt</v>
          </cell>
          <cell r="G4" t="str">
            <v>COMMITTED - FULL</v>
          </cell>
          <cell r="H4" t="str">
            <v>INTERNAL CONNECTIONS</v>
          </cell>
          <cell r="I4">
            <v>39070</v>
          </cell>
          <cell r="J4" t="str">
            <v>PY</v>
          </cell>
          <cell r="K4">
            <v>39070</v>
          </cell>
          <cell r="L4" t="str">
            <v>PY</v>
          </cell>
          <cell r="M4">
            <v>35161</v>
          </cell>
          <cell r="N4">
            <v>33251.370000000003</v>
          </cell>
          <cell r="O4">
            <v>39475</v>
          </cell>
          <cell r="P4">
            <v>39475</v>
          </cell>
        </row>
        <row r="5">
          <cell r="A5">
            <v>1445099</v>
          </cell>
          <cell r="B5">
            <v>136412</v>
          </cell>
          <cell r="C5">
            <v>524764</v>
          </cell>
          <cell r="D5">
            <v>2006</v>
          </cell>
          <cell r="E5">
            <v>39028</v>
          </cell>
          <cell r="F5" t="str">
            <v>exempt</v>
          </cell>
          <cell r="G5" t="str">
            <v>COMMITTED - FULL</v>
          </cell>
          <cell r="H5" t="str">
            <v>INTERNAL CONNECTIONS</v>
          </cell>
          <cell r="I5">
            <v>39028</v>
          </cell>
          <cell r="J5" t="str">
            <v>PY</v>
          </cell>
          <cell r="K5">
            <v>39028</v>
          </cell>
          <cell r="L5" t="str">
            <v>PY</v>
          </cell>
          <cell r="M5">
            <v>127778.96</v>
          </cell>
          <cell r="N5">
            <v>5256.98</v>
          </cell>
          <cell r="O5">
            <v>40571</v>
          </cell>
          <cell r="P5">
            <v>40571</v>
          </cell>
        </row>
        <row r="6">
          <cell r="A6">
            <v>1470030</v>
          </cell>
          <cell r="B6">
            <v>127450</v>
          </cell>
          <cell r="C6">
            <v>531942</v>
          </cell>
          <cell r="D6">
            <v>2006</v>
          </cell>
          <cell r="E6">
            <v>39014</v>
          </cell>
          <cell r="F6" t="str">
            <v>exempt</v>
          </cell>
          <cell r="G6" t="str">
            <v>COMMITTED - FULL</v>
          </cell>
          <cell r="H6" t="str">
            <v>INTERNAL CONNECTIONS MNT</v>
          </cell>
          <cell r="I6">
            <v>39014</v>
          </cell>
          <cell r="J6" t="str">
            <v>PY</v>
          </cell>
          <cell r="K6">
            <v>39014</v>
          </cell>
          <cell r="L6" t="str">
            <v>PY</v>
          </cell>
          <cell r="M6">
            <v>0</v>
          </cell>
          <cell r="N6">
            <v>0</v>
          </cell>
          <cell r="O6">
            <v>39384</v>
          </cell>
          <cell r="P6">
            <v>39384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 refreshError="1"/>
      <sheetData sheetId="1" refreshError="1"/>
      <sheetData sheetId="2" refreshError="1">
        <row r="9">
          <cell r="D9" t="str">
            <v>AccountName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Notes"/>
      <sheetName val="Cash Reconciliation"/>
      <sheetName val="Investment Reconciliation"/>
      <sheetName val="224 Rec"/>
      <sheetName val="Budgetary - Proprietary Check"/>
      <sheetName val="TB"/>
      <sheetName val="Cash&amp;Inv - Combined"/>
      <sheetName val="TR 224 combined"/>
      <sheetName val="TR 224 1010"/>
      <sheetName val="Bank Rec 1010"/>
      <sheetName val="Cash&amp;Inv - 1010"/>
      <sheetName val="Bank Activity Sum 1010"/>
      <sheetName val="Bank Rec 1130"/>
      <sheetName val="Cash&amp;Inv - 1130"/>
      <sheetName val="Alloc Factor"/>
      <sheetName val="Cash Receipts - Collections"/>
      <sheetName val="Adjustments"/>
      <sheetName val="$954K Suspense Acc"/>
      <sheetName val="DCIA &amp; Pmt Plan Interest"/>
      <sheetName val="Amortization Schedules"/>
      <sheetName val="SGL Balances"/>
      <sheetName val="1613 Breakout"/>
      <sheetName val="Investment Rollforward"/>
      <sheetName val="Investment Portfolio"/>
      <sheetName val="Investment Purch &amp; Redemp"/>
      <sheetName val="BOA Inv. Act. Sum."/>
      <sheetName val="Disbursement Summary"/>
      <sheetName val="Bank Activity Sum"/>
      <sheetName val="Timing Difference"/>
      <sheetName val="USAC Invoices"/>
      <sheetName val="Netting Entry"/>
      <sheetName val="Investment Entries"/>
      <sheetName val="Transfer"/>
      <sheetName val="TR 224"/>
      <sheetName val="Funds Held Outside Treasury"/>
      <sheetName val="Funds Held in Treasury"/>
      <sheetName val="Receipts"/>
      <sheetName val="Outlays"/>
      <sheetName val="Accounting Entries"/>
      <sheetName val="USF"/>
      <sheetName val="Q1 Unapplied Write off"/>
      <sheetName val="Trial Balance -YTD"/>
      <sheetName val="Cash "/>
      <sheetName val="HC True-up"/>
      <sheetName val="HC Reclass"/>
      <sheetName val="Test Pmt Correction"/>
      <sheetName val="Transfers reclass"/>
      <sheetName val="COMAD Reclass"/>
      <sheetName val="$210 sweep reclass"/>
      <sheetName val="7) Cash Receipt - DCIA Payment"/>
      <sheetName val="Tie-Points"/>
      <sheetName val="Q2 Unapplied Write off "/>
      <sheetName val="Transfer Allocation"/>
      <sheetName val="References"/>
    </sheetNames>
    <sheetDataSet>
      <sheetData sheetId="0"/>
      <sheetData sheetId="1">
        <row r="4">
          <cell r="A4">
            <v>43251</v>
          </cell>
        </row>
      </sheetData>
      <sheetData sheetId="2"/>
      <sheetData sheetId="3"/>
      <sheetData sheetId="4"/>
      <sheetData sheetId="5"/>
      <sheetData sheetId="6">
        <row r="11">
          <cell r="D11" t="str">
            <v>Current Applied Payments - 1130</v>
          </cell>
        </row>
      </sheetData>
      <sheetData sheetId="7"/>
      <sheetData sheetId="8">
        <row r="6">
          <cell r="B6">
            <v>1750018720.9372518</v>
          </cell>
        </row>
      </sheetData>
      <sheetData sheetId="9"/>
      <sheetData sheetId="10">
        <row r="21">
          <cell r="E21">
            <v>-26377.336328000001</v>
          </cell>
        </row>
      </sheetData>
      <sheetData sheetId="11"/>
      <sheetData sheetId="12"/>
      <sheetData sheetId="13">
        <row r="8">
          <cell r="D8" t="str">
            <v>2018 - Q2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B6">
            <v>2544466101.7626696</v>
          </cell>
        </row>
        <row r="31">
          <cell r="B31">
            <v>-1324581506.7659807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Paper Flow"/>
      <sheetName val="Plan vs plan variance analysis"/>
      <sheetName val="Total Receipts Interest Outlays"/>
      <sheetName val="Total Prog &amp; Interest Receipts"/>
      <sheetName val="Summary - Program Receipts"/>
      <sheetName val="Summary - Interest Receipts"/>
      <sheetName val="Summary - Total Outlays"/>
      <sheetName val="Summary - Program Outlays"/>
      <sheetName val="Summary - Administrative Exps"/>
      <sheetName val="GJW Summary 1"/>
      <sheetName val="GJW Summary 2"/>
      <sheetName val="TR224 Outlays"/>
      <sheetName val="TR224  Receipts"/>
      <sheetName val="SLD Obligations-Monthly"/>
      <sheetName val="SLD Obligations- Quarterly"/>
      <sheetName val="HC Disbursements (PRIOR)"/>
      <sheetName val="#3 - Oblig by Quarter"/>
      <sheetName val="RHC Obligations by Month"/>
      <sheetName val="Assumptions - General"/>
      <sheetName val="Model 20%40%1E2 LI FCC"/>
      <sheetName val="Assumption - LI"/>
      <sheetName val="LI Disbursements_Prev Version"/>
      <sheetName val="Low Income Disb Model_FCC"/>
      <sheetName val="Assumption - HC"/>
      <sheetName val="HC Disbursements"/>
      <sheetName val="Assumptions HC pre 2012"/>
      <sheetName val="HC Model_2012 Forward"/>
      <sheetName val="HC Calendar Year_2012 Forward"/>
      <sheetName val="HC CY quarters 2013 Forward"/>
      <sheetName val="HC CY quarters 2012 Forward"/>
      <sheetName val="IDV Mailings"/>
      <sheetName val="LI Balance Calc"/>
      <sheetName val="HC Balance Calc"/>
      <sheetName val="M02 - 4Q2010"/>
      <sheetName val="M02 - 3Q2010"/>
      <sheetName val="M02 - 2Q2010"/>
      <sheetName val="M02 - 1Q2010"/>
      <sheetName val="M02 - 4Q2009"/>
      <sheetName val="M02 - 3Q2009"/>
      <sheetName val="M02 - 2Q2009"/>
      <sheetName val="M02 - 1Q2009"/>
      <sheetName val="Fund Balance"/>
      <sheetName val="M02 - 1Q2012"/>
      <sheetName val="M02 - 3Q2011"/>
      <sheetName val="M02 - 4Q2011"/>
      <sheetName val="M02 - 2Q2012"/>
      <sheetName val="M02 - 3Q2012"/>
      <sheetName val="M02 - 4Q2012"/>
      <sheetName val="M02 - 1Q2011"/>
      <sheetName val="M02 - 2Q2011"/>
      <sheetName val="M03 2003"/>
      <sheetName val="M02 - 2Q2008"/>
      <sheetName val="M02- 3Q2008"/>
      <sheetName val="MO2-4Q2008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92">
          <cell r="W92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73"/>
  <sheetViews>
    <sheetView tabSelected="1" view="pageLayout" zoomScaleNormal="115" zoomScaleSheetLayoutView="85" workbookViewId="0">
      <selection activeCell="B34" sqref="B34"/>
    </sheetView>
  </sheetViews>
  <sheetFormatPr defaultColWidth="0.85546875" defaultRowHeight="15.75" x14ac:dyDescent="0.25"/>
  <cols>
    <col min="1" max="1" width="24.85546875" style="1" customWidth="1"/>
    <col min="2" max="7" width="19.28515625" style="11" customWidth="1"/>
    <col min="8" max="8" width="24" style="1" customWidth="1"/>
    <col min="9" max="9" width="21.42578125" style="1" bestFit="1" customWidth="1"/>
    <col min="10" max="10" width="10.42578125" style="1" customWidth="1"/>
    <col min="11" max="11" width="5.140625" style="1" customWidth="1"/>
    <col min="12" max="12" width="11.5703125" style="1" customWidth="1"/>
    <col min="13" max="13" width="9.5703125" style="1" customWidth="1"/>
    <col min="14" max="14" width="16.42578125" style="1" customWidth="1"/>
    <col min="15" max="15" width="16.42578125" style="1" bestFit="1" customWidth="1"/>
    <col min="16" max="16" width="13.85546875" style="1" bestFit="1" customWidth="1"/>
    <col min="17" max="18" width="12.5703125" style="1" customWidth="1"/>
    <col min="19" max="16384" width="0.85546875" style="1"/>
  </cols>
  <sheetData>
    <row r="1" spans="1:36" x14ac:dyDescent="0.25">
      <c r="A1" s="28" t="s">
        <v>0</v>
      </c>
      <c r="B1" s="28"/>
      <c r="C1" s="28"/>
      <c r="D1" s="28"/>
      <c r="E1" s="28"/>
      <c r="F1" s="28"/>
      <c r="G1" s="28"/>
    </row>
    <row r="2" spans="1:36" x14ac:dyDescent="0.25">
      <c r="A2" s="28" t="s">
        <v>1</v>
      </c>
      <c r="B2" s="28"/>
      <c r="C2" s="28"/>
      <c r="D2" s="28"/>
      <c r="E2" s="28"/>
      <c r="F2" s="28"/>
      <c r="G2" s="28"/>
    </row>
    <row r="3" spans="1:36" x14ac:dyDescent="0.25">
      <c r="A3" s="28">
        <v>2022</v>
      </c>
      <c r="B3" s="28"/>
      <c r="C3" s="28"/>
      <c r="D3" s="28"/>
      <c r="E3" s="28"/>
      <c r="F3" s="28"/>
      <c r="G3" s="28"/>
    </row>
    <row r="4" spans="1:36" x14ac:dyDescent="0.25">
      <c r="A4" s="2"/>
      <c r="B4" s="3"/>
      <c r="C4" s="3"/>
      <c r="D4" s="3"/>
      <c r="E4" s="3"/>
      <c r="F4" s="3"/>
      <c r="G4" s="3"/>
    </row>
    <row r="5" spans="1:36" x14ac:dyDescent="0.25">
      <c r="A5" s="4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36" x14ac:dyDescent="0.25">
      <c r="A6" s="4"/>
      <c r="B6" s="6"/>
      <c r="C6" s="6"/>
      <c r="D6" s="6"/>
      <c r="E6" s="6"/>
      <c r="F6" s="6"/>
      <c r="G6" s="6"/>
    </row>
    <row r="7" spans="1:36" ht="16.5" thickBot="1" x14ac:dyDescent="0.3">
      <c r="A7" s="7" t="s">
        <v>14</v>
      </c>
      <c r="B7" s="8">
        <v>3492571781.3136835</v>
      </c>
      <c r="C7" s="8">
        <v>1257311979.850703</v>
      </c>
      <c r="D7" s="8">
        <v>289035918.45549333</v>
      </c>
      <c r="E7" s="8">
        <v>1361418251.7615545</v>
      </c>
      <c r="F7" s="8">
        <v>39501260.376925007</v>
      </c>
      <c r="G7" s="8">
        <v>6439839191.7583599</v>
      </c>
    </row>
    <row r="8" spans="1:36" ht="16.5" thickTop="1" x14ac:dyDescent="0.25">
      <c r="A8" s="4"/>
      <c r="B8" s="6"/>
      <c r="C8" s="6"/>
      <c r="D8" s="6"/>
      <c r="E8" s="6"/>
      <c r="F8" s="6"/>
      <c r="G8" s="6"/>
    </row>
    <row r="9" spans="1:36" x14ac:dyDescent="0.25">
      <c r="A9" s="4"/>
      <c r="B9" s="6"/>
      <c r="C9" s="6"/>
      <c r="D9" s="6"/>
      <c r="E9" s="6"/>
      <c r="F9" s="6"/>
      <c r="G9" s="6"/>
    </row>
    <row r="10" spans="1:36" x14ac:dyDescent="0.25">
      <c r="A10" s="9" t="s">
        <v>17</v>
      </c>
      <c r="B10" s="6"/>
      <c r="C10" s="6"/>
      <c r="D10" s="6"/>
      <c r="E10" s="6"/>
      <c r="F10" s="6"/>
      <c r="G10" s="6"/>
    </row>
    <row r="11" spans="1:36" x14ac:dyDescent="0.25">
      <c r="A11" s="4" t="s">
        <v>8</v>
      </c>
      <c r="B11" s="10">
        <v>634505445.28785396</v>
      </c>
      <c r="C11" s="10">
        <v>1095899685.4152679</v>
      </c>
      <c r="D11" s="10">
        <v>172134448.62635398</v>
      </c>
      <c r="E11" s="10">
        <v>60595608.165987</v>
      </c>
      <c r="F11" s="10">
        <v>9202596.4445369989</v>
      </c>
      <c r="G11" s="10">
        <v>1972337783.9399998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x14ac:dyDescent="0.25">
      <c r="A12" s="4" t="s">
        <v>9</v>
      </c>
      <c r="B12" s="12">
        <v>-506903321.76675987</v>
      </c>
      <c r="C12" s="12">
        <v>-1100567812.0996156</v>
      </c>
      <c r="D12" s="12">
        <v>-166224981.344248</v>
      </c>
      <c r="E12" s="12">
        <v>-134955667.89107606</v>
      </c>
      <c r="F12" s="12">
        <v>-355.78830000000016</v>
      </c>
      <c r="G12" s="13">
        <v>-1908652138.8899996</v>
      </c>
      <c r="H12" s="11"/>
      <c r="I12" s="14"/>
      <c r="J12" s="14"/>
      <c r="K12" s="14"/>
      <c r="L12" s="14"/>
      <c r="M12" s="14"/>
      <c r="N12" s="14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x14ac:dyDescent="0.25">
      <c r="A13" s="4" t="s">
        <v>10</v>
      </c>
      <c r="B13" s="12">
        <v>-15512811.256813999</v>
      </c>
      <c r="C13" s="12">
        <v>-13573432.122662</v>
      </c>
      <c r="D13" s="12">
        <v>-13717813.071918001</v>
      </c>
      <c r="E13" s="12">
        <v>-6401633.8721539993</v>
      </c>
      <c r="F13" s="12">
        <v>-31529.526451999998</v>
      </c>
      <c r="G13" s="13">
        <v>-49237219.849999994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x14ac:dyDescent="0.25">
      <c r="A14" s="4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x14ac:dyDescent="0.25">
      <c r="A15" s="4" t="s">
        <v>12</v>
      </c>
      <c r="B15" s="12">
        <v>-270185.47889799997</v>
      </c>
      <c r="C15" s="12">
        <v>-477486.34529999993</v>
      </c>
      <c r="D15" s="12">
        <v>-80171.447349999988</v>
      </c>
      <c r="E15" s="12">
        <v>-35308.692727999987</v>
      </c>
      <c r="F15" s="12">
        <v>-3927.7357240000001</v>
      </c>
      <c r="G15" s="13">
        <v>-867079.7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16.5" thickBot="1" x14ac:dyDescent="0.3">
      <c r="A16" s="4" t="s">
        <v>13</v>
      </c>
      <c r="B16" s="12">
        <v>3590.56</v>
      </c>
      <c r="C16" s="12">
        <v>-2786.22</v>
      </c>
      <c r="D16" s="12">
        <v>1123.6600000000001</v>
      </c>
      <c r="E16" s="12">
        <v>-2202.67</v>
      </c>
      <c r="F16" s="12">
        <v>274.7</v>
      </c>
      <c r="G16" s="13">
        <v>3.0000000000143245E-2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16.5" thickTop="1" x14ac:dyDescent="0.25">
      <c r="A17" s="7" t="s">
        <v>22</v>
      </c>
      <c r="B17" s="15">
        <v>3604394498.6590657</v>
      </c>
      <c r="C17" s="15">
        <v>1238590148.4783933</v>
      </c>
      <c r="D17" s="15">
        <v>281148524.8783313</v>
      </c>
      <c r="E17" s="15">
        <v>1280619046.8015835</v>
      </c>
      <c r="F17" s="15">
        <v>48668318.470986009</v>
      </c>
      <c r="G17" s="15">
        <v>6453420537.2883596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25">
      <c r="A18" s="4"/>
      <c r="B18" s="16"/>
      <c r="C18" s="16"/>
      <c r="D18" s="16"/>
      <c r="E18" s="16"/>
      <c r="F18" s="16"/>
      <c r="G18" s="16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25">
      <c r="A19" s="4"/>
      <c r="B19" s="17"/>
      <c r="C19" s="17"/>
      <c r="D19" s="17"/>
      <c r="E19" s="17"/>
      <c r="F19" s="17"/>
      <c r="G19" s="17"/>
      <c r="H19" s="18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25">
      <c r="A20" s="9" t="s">
        <v>18</v>
      </c>
      <c r="B20" s="16"/>
      <c r="C20" s="16"/>
      <c r="D20" s="16"/>
      <c r="E20" s="16"/>
      <c r="F20" s="16"/>
      <c r="G20" s="1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x14ac:dyDescent="0.25">
      <c r="A21" s="4" t="s">
        <v>8</v>
      </c>
      <c r="B21" s="10">
        <v>593338985.8962152</v>
      </c>
      <c r="C21" s="10">
        <v>943561911.14305782</v>
      </c>
      <c r="D21" s="10">
        <v>194513632.38605508</v>
      </c>
      <c r="E21" s="10">
        <v>3963927.9925600011</v>
      </c>
      <c r="F21" s="10">
        <v>3208700.616450001</v>
      </c>
      <c r="G21" s="10">
        <v>1738587158.034338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x14ac:dyDescent="0.25">
      <c r="A22" s="4" t="s">
        <v>9</v>
      </c>
      <c r="B22" s="10">
        <v>-440157329.60465509</v>
      </c>
      <c r="C22" s="10">
        <v>-1013518721.7864034</v>
      </c>
      <c r="D22" s="10">
        <v>-116032743.726475</v>
      </c>
      <c r="E22" s="10">
        <v>-107863476.15999997</v>
      </c>
      <c r="F22" s="10">
        <v>-564965.45970300003</v>
      </c>
      <c r="G22" s="10">
        <v>-1678137236.7372365</v>
      </c>
    </row>
    <row r="23" spans="1:36" x14ac:dyDescent="0.25">
      <c r="A23" s="4" t="s">
        <v>10</v>
      </c>
      <c r="B23" s="10">
        <v>-20993232.66</v>
      </c>
      <c r="C23" s="10">
        <v>-17158769.32</v>
      </c>
      <c r="D23" s="10">
        <v>-19370959.579999998</v>
      </c>
      <c r="E23" s="10">
        <v>-6370764.6600000001</v>
      </c>
      <c r="F23" s="10">
        <v>-65137.11</v>
      </c>
      <c r="G23" s="10">
        <v>-63958863.329999998</v>
      </c>
    </row>
    <row r="24" spans="1:36" x14ac:dyDescent="0.25">
      <c r="A24" s="4" t="s">
        <v>11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36" x14ac:dyDescent="0.25">
      <c r="A25" s="4" t="s">
        <v>12</v>
      </c>
      <c r="B25" s="10">
        <v>-188152.04683499999</v>
      </c>
      <c r="C25" s="10">
        <v>-299938.032641</v>
      </c>
      <c r="D25" s="10">
        <v>-59695.811283000003</v>
      </c>
      <c r="E25" s="10">
        <v>-1465.5752959999998</v>
      </c>
      <c r="F25" s="10">
        <v>-1177.1239449999998</v>
      </c>
      <c r="G25" s="10">
        <v>-550428.59</v>
      </c>
    </row>
    <row r="26" spans="1:36" ht="16.5" thickBot="1" x14ac:dyDescent="0.3">
      <c r="A26" s="4" t="s">
        <v>13</v>
      </c>
      <c r="B26" s="12">
        <v>-111.30606555938721</v>
      </c>
      <c r="C26" s="12">
        <v>-535.12684154510498</v>
      </c>
      <c r="D26" s="12">
        <v>803.69599664211273</v>
      </c>
      <c r="E26" s="12">
        <v>-89.208847522735596</v>
      </c>
      <c r="F26" s="12">
        <v>-68.049703009426594</v>
      </c>
      <c r="G26" s="13">
        <v>4.53900545835495E-3</v>
      </c>
    </row>
    <row r="27" spans="1:36" ht="16.5" thickTop="1" x14ac:dyDescent="0.25">
      <c r="A27" s="7" t="s">
        <v>23</v>
      </c>
      <c r="B27" s="15">
        <v>3736394658.9377251</v>
      </c>
      <c r="C27" s="15">
        <v>1151174095.3555651</v>
      </c>
      <c r="D27" s="15">
        <v>340199561.84262502</v>
      </c>
      <c r="E27" s="15">
        <v>1170347179.1900001</v>
      </c>
      <c r="F27" s="15">
        <v>51245671.344085</v>
      </c>
      <c r="G27" s="15">
        <v>6449361166.6699991</v>
      </c>
      <c r="H27" s="20"/>
    </row>
    <row r="28" spans="1:36" x14ac:dyDescent="0.25">
      <c r="A28" s="4"/>
      <c r="B28" s="21"/>
      <c r="C28" s="21"/>
      <c r="D28" s="21"/>
      <c r="E28" s="21"/>
      <c r="F28" s="21"/>
      <c r="G28" s="21"/>
    </row>
    <row r="29" spans="1:36" x14ac:dyDescent="0.25">
      <c r="A29" s="4"/>
      <c r="B29" s="21"/>
      <c r="C29" s="21"/>
      <c r="D29" s="21"/>
      <c r="E29" s="21"/>
      <c r="F29" s="21"/>
      <c r="G29" s="21"/>
    </row>
    <row r="30" spans="1:36" x14ac:dyDescent="0.25">
      <c r="A30" s="9" t="s">
        <v>19</v>
      </c>
      <c r="B30" s="16"/>
      <c r="C30" s="16"/>
      <c r="D30" s="16"/>
      <c r="E30" s="16"/>
      <c r="F30" s="16"/>
      <c r="G30" s="16"/>
    </row>
    <row r="31" spans="1:36" x14ac:dyDescent="0.25">
      <c r="A31" s="4" t="s">
        <v>8</v>
      </c>
      <c r="B31" s="10">
        <v>557360525.58324504</v>
      </c>
      <c r="C31" s="10">
        <v>897380860.707762</v>
      </c>
      <c r="D31" s="10">
        <v>237103507.44213006</v>
      </c>
      <c r="E31" s="10">
        <v>88256205.392430007</v>
      </c>
      <c r="F31" s="10">
        <v>12816966.284433</v>
      </c>
      <c r="G31" s="10">
        <v>1792918065.4100001</v>
      </c>
    </row>
    <row r="32" spans="1:36" x14ac:dyDescent="0.25">
      <c r="A32" s="4" t="s">
        <v>9</v>
      </c>
      <c r="B32" s="10">
        <v>-571225962.8680644</v>
      </c>
      <c r="C32" s="10">
        <v>-1051362209.5844374</v>
      </c>
      <c r="D32" s="10">
        <v>-152466032.936932</v>
      </c>
      <c r="E32" s="10">
        <v>-121724458.22959</v>
      </c>
      <c r="F32" s="10">
        <v>-572782.96097599994</v>
      </c>
      <c r="G32" s="10">
        <v>-1897351446.5799997</v>
      </c>
    </row>
    <row r="33" spans="1:7" x14ac:dyDescent="0.25">
      <c r="A33" s="4" t="s">
        <v>10</v>
      </c>
      <c r="B33" s="10">
        <v>-18838285.41</v>
      </c>
      <c r="C33" s="10">
        <v>-15680501.509999998</v>
      </c>
      <c r="D33" s="10">
        <v>-18088102.949999999</v>
      </c>
      <c r="E33" s="10">
        <v>-6002730.6099999994</v>
      </c>
      <c r="F33" s="10">
        <v>-56864.39</v>
      </c>
      <c r="G33" s="10">
        <v>-58666484.870000005</v>
      </c>
    </row>
    <row r="34" spans="1:7" x14ac:dyDescent="0.25">
      <c r="A34" s="4" t="s">
        <v>11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x14ac:dyDescent="0.25">
      <c r="A35" s="4" t="s">
        <v>12</v>
      </c>
      <c r="B35" s="10">
        <v>-1795576.9387540002</v>
      </c>
      <c r="C35" s="10">
        <v>-2911932.5545760007</v>
      </c>
      <c r="D35" s="10">
        <v>-779165.54044800019</v>
      </c>
      <c r="E35" s="10">
        <v>-384691.24158800009</v>
      </c>
      <c r="F35" s="10">
        <v>-20266.464634000007</v>
      </c>
      <c r="G35" s="10">
        <v>-5891632.7400000012</v>
      </c>
    </row>
    <row r="36" spans="1:7" ht="16.5" thickBot="1" x14ac:dyDescent="0.3">
      <c r="A36" s="4" t="s">
        <v>13</v>
      </c>
      <c r="B36" s="12">
        <v>-77799.453867435455</v>
      </c>
      <c r="C36" s="12">
        <v>-79917.964805245399</v>
      </c>
      <c r="D36" s="12">
        <v>-577.82816910743713</v>
      </c>
      <c r="E36" s="12">
        <v>150592.39363591932</v>
      </c>
      <c r="F36" s="12">
        <v>7702.8532049907371</v>
      </c>
      <c r="G36" s="13">
        <v>-8.7823718786239624E-7</v>
      </c>
    </row>
    <row r="37" spans="1:7" ht="16.5" thickTop="1" x14ac:dyDescent="0.25">
      <c r="A37" s="7" t="s">
        <v>24</v>
      </c>
      <c r="B37" s="15">
        <v>3701817559.8502841</v>
      </c>
      <c r="C37" s="15">
        <v>978520394.44950843</v>
      </c>
      <c r="D37" s="15">
        <v>405969190.02920598</v>
      </c>
      <c r="E37" s="15">
        <v>1130642096.8948879</v>
      </c>
      <c r="F37" s="15">
        <v>63420426.666112989</v>
      </c>
      <c r="G37" s="15">
        <v>6280369667.8899994</v>
      </c>
    </row>
    <row r="38" spans="1:7" x14ac:dyDescent="0.25">
      <c r="A38" s="7"/>
      <c r="B38" s="6"/>
      <c r="C38" s="6"/>
      <c r="D38" s="6"/>
      <c r="E38" s="6"/>
      <c r="F38" s="6"/>
      <c r="G38" s="6"/>
    </row>
    <row r="39" spans="1:7" x14ac:dyDescent="0.25">
      <c r="A39" s="4"/>
      <c r="B39" s="16"/>
      <c r="C39" s="16"/>
      <c r="D39" s="16"/>
      <c r="E39" s="16"/>
      <c r="F39" s="16"/>
      <c r="G39" s="16"/>
    </row>
    <row r="40" spans="1:7" x14ac:dyDescent="0.25">
      <c r="A40" s="9" t="s">
        <v>20</v>
      </c>
      <c r="B40" s="16"/>
      <c r="C40" s="16"/>
      <c r="D40" s="16"/>
      <c r="E40" s="16"/>
      <c r="F40" s="16"/>
      <c r="G40" s="16"/>
    </row>
    <row r="41" spans="1:7" x14ac:dyDescent="0.25">
      <c r="A41" s="4" t="s">
        <v>8</v>
      </c>
      <c r="B41" s="10">
        <v>589079512.40478408</v>
      </c>
      <c r="C41" s="10">
        <v>1023402755.2426021</v>
      </c>
      <c r="D41" s="10">
        <v>221968129.00755399</v>
      </c>
      <c r="E41" s="10">
        <v>47574237.398770012</v>
      </c>
      <c r="F41" s="10">
        <v>8003988.626290001</v>
      </c>
      <c r="G41" s="10">
        <v>1890028622.6800003</v>
      </c>
    </row>
    <row r="42" spans="1:7" x14ac:dyDescent="0.25">
      <c r="A42" s="4" t="s">
        <v>9</v>
      </c>
      <c r="B42" s="10">
        <v>-554403305.62113023</v>
      </c>
      <c r="C42" s="10">
        <v>-1084036324.2720044</v>
      </c>
      <c r="D42" s="10">
        <v>-167049716.10534501</v>
      </c>
      <c r="E42" s="10">
        <v>-123667347.92510492</v>
      </c>
      <c r="F42" s="10">
        <v>-2020575.2064150001</v>
      </c>
      <c r="G42" s="10">
        <v>-1931177269.1299994</v>
      </c>
    </row>
    <row r="43" spans="1:7" x14ac:dyDescent="0.25">
      <c r="A43" s="4" t="s">
        <v>10</v>
      </c>
      <c r="B43" s="10">
        <v>-18676307.809999999</v>
      </c>
      <c r="C43" s="10">
        <v>-16305721.949999999</v>
      </c>
      <c r="D43" s="10">
        <v>-22252316.18</v>
      </c>
      <c r="E43" s="10">
        <v>-8100095.4900000002</v>
      </c>
      <c r="F43" s="10">
        <v>-54120.28</v>
      </c>
      <c r="G43" s="10">
        <v>-65388561.710000001</v>
      </c>
    </row>
    <row r="44" spans="1:7" x14ac:dyDescent="0.25">
      <c r="A44" s="4" t="s">
        <v>11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1:7" x14ac:dyDescent="0.25">
      <c r="A45" s="4" t="s">
        <v>12</v>
      </c>
      <c r="B45" s="10">
        <v>-891637.99768399994</v>
      </c>
      <c r="C45" s="10">
        <v>-1511573.1656479998</v>
      </c>
      <c r="D45" s="10">
        <v>-360151.74647999997</v>
      </c>
      <c r="E45" s="10">
        <v>-137854.69555199999</v>
      </c>
      <c r="F45" s="10">
        <v>-12175.314636000001</v>
      </c>
      <c r="G45" s="10">
        <v>-2913392.9199999995</v>
      </c>
    </row>
    <row r="46" spans="1:7" ht="16.5" thickBot="1" x14ac:dyDescent="0.3">
      <c r="A46" s="4" t="s">
        <v>13</v>
      </c>
      <c r="B46" s="12">
        <v>1178.6824922561646</v>
      </c>
      <c r="C46" s="12">
        <v>4661.9531400203705</v>
      </c>
      <c r="D46" s="12">
        <v>-1272.5079639554024</v>
      </c>
      <c r="E46" s="12">
        <v>-4579.8558522462845</v>
      </c>
      <c r="F46" s="12">
        <v>11.728184014558792</v>
      </c>
      <c r="G46" s="13">
        <v>0</v>
      </c>
    </row>
    <row r="47" spans="1:7" ht="16.5" thickTop="1" x14ac:dyDescent="0.25">
      <c r="A47" s="7" t="s">
        <v>21</v>
      </c>
      <c r="B47" s="15">
        <v>3716926999.5087461</v>
      </c>
      <c r="C47" s="15">
        <v>900074192.25759816</v>
      </c>
      <c r="D47" s="15">
        <v>438273862.49697101</v>
      </c>
      <c r="E47" s="15">
        <v>1046306456.3271489</v>
      </c>
      <c r="F47" s="15">
        <v>69337556.219535992</v>
      </c>
      <c r="G47" s="15">
        <v>6170919066.8099995</v>
      </c>
    </row>
    <row r="48" spans="1:7" x14ac:dyDescent="0.25">
      <c r="A48" s="7"/>
      <c r="B48" s="22"/>
      <c r="C48" s="22"/>
      <c r="D48" s="22"/>
      <c r="E48" s="22"/>
      <c r="F48" s="22"/>
      <c r="G48" s="22"/>
    </row>
    <row r="49" spans="1:7" x14ac:dyDescent="0.25">
      <c r="A49" s="7"/>
      <c r="B49" s="22"/>
      <c r="C49" s="22"/>
      <c r="D49" s="22"/>
      <c r="E49" s="22"/>
      <c r="F49" s="22"/>
      <c r="G49" s="22"/>
    </row>
    <row r="50" spans="1:7" hidden="1" x14ac:dyDescent="0.25">
      <c r="A50" s="9" t="s">
        <v>15</v>
      </c>
      <c r="B50" s="22"/>
      <c r="C50" s="22"/>
      <c r="D50" s="22"/>
      <c r="E50" s="22"/>
      <c r="F50" s="22"/>
      <c r="G50" s="22"/>
    </row>
    <row r="51" spans="1:7" hidden="1" x14ac:dyDescent="0.25">
      <c r="A51" s="4" t="s">
        <v>8</v>
      </c>
      <c r="B51" s="10">
        <f t="shared" ref="B51:F56" si="0">B11+B21+B31+B41</f>
        <v>2374284469.1720982</v>
      </c>
      <c r="C51" s="10">
        <f>SUM(C11,C21,C31,C41)</f>
        <v>3960245212.5086899</v>
      </c>
      <c r="D51" s="10">
        <f>SUM(D11,D21,D31,D41)</f>
        <v>825719717.46209311</v>
      </c>
      <c r="E51" s="10">
        <f>SUM(E11,E21,E31,E41)</f>
        <v>200389978.949747</v>
      </c>
      <c r="F51" s="10">
        <f>SUM(F11,F21,F31,F41)</f>
        <v>33232251.97171</v>
      </c>
      <c r="G51" s="10">
        <f>SUM(B51:F51)</f>
        <v>7393871630.0643387</v>
      </c>
    </row>
    <row r="52" spans="1:7" hidden="1" x14ac:dyDescent="0.25">
      <c r="A52" s="4" t="s">
        <v>9</v>
      </c>
      <c r="B52" s="12">
        <f t="shared" si="0"/>
        <v>-2072689919.8606095</v>
      </c>
      <c r="C52" s="12">
        <f t="shared" si="0"/>
        <v>-4249485067.7424603</v>
      </c>
      <c r="D52" s="12">
        <f t="shared" si="0"/>
        <v>-601773474.11300004</v>
      </c>
      <c r="E52" s="12">
        <f t="shared" si="0"/>
        <v>-488210950.20577091</v>
      </c>
      <c r="F52" s="12">
        <f t="shared" si="0"/>
        <v>-3158679.4153939998</v>
      </c>
      <c r="G52" s="13">
        <f t="shared" ref="G52:G57" si="1">SUM(B52:F52)</f>
        <v>-7415318091.3372335</v>
      </c>
    </row>
    <row r="53" spans="1:7" hidden="1" x14ac:dyDescent="0.25">
      <c r="A53" s="4" t="s">
        <v>10</v>
      </c>
      <c r="B53" s="12">
        <f t="shared" si="0"/>
        <v>-74020637.136813998</v>
      </c>
      <c r="C53" s="12">
        <f t="shared" si="0"/>
        <v>-62718424.902661994</v>
      </c>
      <c r="D53" s="12">
        <f t="shared" si="0"/>
        <v>-73429191.781917989</v>
      </c>
      <c r="E53" s="12">
        <f t="shared" si="0"/>
        <v>-26875224.632154003</v>
      </c>
      <c r="F53" s="12">
        <f t="shared" si="0"/>
        <v>-207651.30645200002</v>
      </c>
      <c r="G53" s="13">
        <f t="shared" si="1"/>
        <v>-237251129.75999996</v>
      </c>
    </row>
    <row r="54" spans="1:7" hidden="1" x14ac:dyDescent="0.25">
      <c r="A54" s="4" t="s">
        <v>11</v>
      </c>
      <c r="B54" s="12">
        <f t="shared" si="0"/>
        <v>0</v>
      </c>
      <c r="C54" s="12">
        <f t="shared" si="0"/>
        <v>0</v>
      </c>
      <c r="D54" s="12">
        <f t="shared" si="0"/>
        <v>0</v>
      </c>
      <c r="E54" s="12">
        <f t="shared" si="0"/>
        <v>0</v>
      </c>
      <c r="F54" s="12">
        <f t="shared" si="0"/>
        <v>0</v>
      </c>
      <c r="G54" s="13">
        <f t="shared" si="1"/>
        <v>0</v>
      </c>
    </row>
    <row r="55" spans="1:7" hidden="1" x14ac:dyDescent="0.25">
      <c r="A55" s="4" t="s">
        <v>12</v>
      </c>
      <c r="B55" s="12">
        <f>B15+B25+B35+B45</f>
        <v>-3145552.4621710004</v>
      </c>
      <c r="C55" s="12">
        <f t="shared" si="0"/>
        <v>-5200930.0981649999</v>
      </c>
      <c r="D55" s="12">
        <f t="shared" si="0"/>
        <v>-1279184.5455610002</v>
      </c>
      <c r="E55" s="12">
        <f t="shared" si="0"/>
        <v>-559320.20516400004</v>
      </c>
      <c r="F55" s="12">
        <f t="shared" si="0"/>
        <v>-37546.638939000011</v>
      </c>
      <c r="G55" s="13">
        <f t="shared" si="1"/>
        <v>-10222533.950000001</v>
      </c>
    </row>
    <row r="56" spans="1:7" hidden="1" x14ac:dyDescent="0.25">
      <c r="A56" s="4" t="s">
        <v>13</v>
      </c>
      <c r="B56" s="12">
        <f t="shared" si="0"/>
        <v>-73141.51744073868</v>
      </c>
      <c r="C56" s="12">
        <f t="shared" si="0"/>
        <v>-78577.358506770135</v>
      </c>
      <c r="D56" s="12">
        <f t="shared" si="0"/>
        <v>77.019863579273306</v>
      </c>
      <c r="E56" s="12">
        <f t="shared" si="0"/>
        <v>143720.65893615028</v>
      </c>
      <c r="F56" s="12">
        <f t="shared" si="0"/>
        <v>7921.2316859958692</v>
      </c>
      <c r="G56" s="13">
        <f t="shared" si="1"/>
        <v>3.4538216615146666E-2</v>
      </c>
    </row>
    <row r="57" spans="1:7" ht="16.5" hidden="1" thickTop="1" x14ac:dyDescent="0.25">
      <c r="A57" s="23" t="s">
        <v>16</v>
      </c>
      <c r="B57" s="15">
        <f>SUM(B51:B56)+B7</f>
        <v>3716926999.5087466</v>
      </c>
      <c r="C57" s="15">
        <f t="shared" ref="C57:D57" si="2">SUM(C51:C56)+C7</f>
        <v>900074192.25759888</v>
      </c>
      <c r="D57" s="15">
        <f t="shared" si="2"/>
        <v>438273862.49697101</v>
      </c>
      <c r="E57" s="15">
        <f>SUM(E51:E56)+E7</f>
        <v>1046306456.3271487</v>
      </c>
      <c r="F57" s="15">
        <f>SUM(F51:F56)+F7</f>
        <v>69337556.219536006</v>
      </c>
      <c r="G57" s="15">
        <f t="shared" si="1"/>
        <v>6170919066.8100014</v>
      </c>
    </row>
    <row r="58" spans="1:7" x14ac:dyDescent="0.25">
      <c r="A58" s="4"/>
      <c r="B58" s="24"/>
      <c r="C58" s="24"/>
      <c r="D58" s="24"/>
      <c r="E58" s="24"/>
      <c r="F58" s="24"/>
      <c r="G58" s="24"/>
    </row>
    <row r="59" spans="1:7" x14ac:dyDescent="0.25">
      <c r="A59" s="4"/>
      <c r="B59" s="24"/>
      <c r="C59" s="24"/>
      <c r="D59" s="24"/>
      <c r="E59" s="24"/>
      <c r="F59" s="24"/>
      <c r="G59" s="24"/>
    </row>
    <row r="60" spans="1:7" x14ac:dyDescent="0.25">
      <c r="A60" s="4"/>
      <c r="B60" s="25"/>
      <c r="C60" s="25"/>
      <c r="D60" s="25"/>
      <c r="E60" s="25"/>
      <c r="F60" s="25"/>
      <c r="G60" s="26"/>
    </row>
    <row r="61" spans="1:7" x14ac:dyDescent="0.25">
      <c r="A61" s="4"/>
      <c r="B61" s="25"/>
      <c r="C61" s="25"/>
      <c r="D61" s="25"/>
      <c r="E61" s="25"/>
      <c r="F61" s="25"/>
      <c r="G61" s="25"/>
    </row>
    <row r="62" spans="1:7" x14ac:dyDescent="0.25">
      <c r="A62" s="4"/>
      <c r="B62" s="27"/>
      <c r="C62" s="27"/>
      <c r="D62" s="27"/>
      <c r="E62" s="27"/>
      <c r="F62" s="27"/>
      <c r="G62" s="6"/>
    </row>
    <row r="63" spans="1:7" x14ac:dyDescent="0.25">
      <c r="A63" s="4"/>
      <c r="B63" s="6"/>
      <c r="C63" s="6"/>
      <c r="D63" s="6"/>
      <c r="E63" s="6"/>
      <c r="F63" s="6"/>
      <c r="G63" s="6"/>
    </row>
    <row r="64" spans="1:7" x14ac:dyDescent="0.25">
      <c r="A64" s="4"/>
      <c r="B64" s="25"/>
      <c r="C64" s="25"/>
      <c r="D64" s="25"/>
      <c r="E64" s="25"/>
      <c r="F64" s="25"/>
      <c r="G64" s="6"/>
    </row>
    <row r="65" spans="1:7" x14ac:dyDescent="0.25">
      <c r="A65" s="4"/>
      <c r="B65" s="6"/>
      <c r="C65" s="6"/>
      <c r="D65" s="6"/>
      <c r="E65" s="6"/>
      <c r="F65" s="6"/>
      <c r="G65" s="6"/>
    </row>
    <row r="66" spans="1:7" x14ac:dyDescent="0.25">
      <c r="A66" s="4"/>
      <c r="B66" s="25"/>
      <c r="C66" s="25"/>
      <c r="D66" s="25"/>
      <c r="E66" s="25"/>
      <c r="F66" s="25"/>
      <c r="G66" s="6"/>
    </row>
    <row r="67" spans="1:7" x14ac:dyDescent="0.25">
      <c r="A67" s="4"/>
      <c r="B67" s="6"/>
      <c r="C67" s="6"/>
      <c r="D67" s="6"/>
      <c r="E67" s="6"/>
      <c r="F67" s="6"/>
      <c r="G67" s="6"/>
    </row>
    <row r="68" spans="1:7" x14ac:dyDescent="0.25">
      <c r="A68" s="4"/>
      <c r="B68" s="6"/>
      <c r="C68" s="6"/>
      <c r="D68" s="6"/>
      <c r="E68" s="6"/>
      <c r="F68" s="6"/>
      <c r="G68" s="6"/>
    </row>
    <row r="69" spans="1:7" x14ac:dyDescent="0.25">
      <c r="A69" s="4"/>
      <c r="B69" s="6"/>
      <c r="C69" s="6"/>
      <c r="D69" s="6"/>
      <c r="E69" s="6"/>
      <c r="F69" s="6"/>
      <c r="G69" s="6"/>
    </row>
    <row r="70" spans="1:7" x14ac:dyDescent="0.25">
      <c r="A70" s="4"/>
      <c r="B70" s="6"/>
      <c r="C70" s="6"/>
      <c r="D70" s="6"/>
      <c r="E70" s="6"/>
      <c r="F70" s="6"/>
      <c r="G70" s="6"/>
    </row>
    <row r="71" spans="1:7" x14ac:dyDescent="0.25">
      <c r="A71" s="4"/>
      <c r="B71" s="6"/>
      <c r="C71" s="6"/>
      <c r="D71" s="6"/>
      <c r="E71" s="6"/>
      <c r="F71" s="6"/>
      <c r="G71" s="6"/>
    </row>
    <row r="72" spans="1:7" x14ac:dyDescent="0.25">
      <c r="A72" s="4"/>
      <c r="B72" s="6"/>
      <c r="C72" s="6"/>
      <c r="D72" s="6"/>
      <c r="E72" s="6"/>
      <c r="F72" s="6"/>
      <c r="G72" s="6"/>
    </row>
    <row r="73" spans="1:7" x14ac:dyDescent="0.25">
      <c r="A73" s="4"/>
      <c r="B73" s="6"/>
      <c r="C73" s="6"/>
      <c r="D73" s="6"/>
      <c r="E73" s="6"/>
      <c r="F73" s="6"/>
      <c r="G73" s="6"/>
    </row>
  </sheetData>
  <mergeCells count="3">
    <mergeCell ref="A1:G1"/>
    <mergeCell ref="A2:G2"/>
    <mergeCell ref="A3:G3"/>
  </mergeCells>
  <pageMargins left="1" right="1" top="1.25" bottom="1.25" header="0.5" footer="0.5"/>
  <pageSetup scale="59" orientation="portrait" r:id="rId1"/>
  <headerFooter alignWithMargins="0">
    <oddHeader>&amp;R&amp;"Times New Roman,Bold"&amp;12Available for Public Use
Appendix M03
2Q2023
Page 1 of 1</oddHeader>
    <oddFooter xml:space="preserve">&amp;L&amp;"Times New Roman,Regular"&amp;12USAC&amp;C&amp;"Times New Roman,Regular"&amp;12Unaudited&amp;R&amp;"Times New Roman,Regular"&amp;12January 31, 2022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Cash Quarterly</vt:lpstr>
      <vt:lpstr>'2022 Cash Quarterly'!Print_Area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Steven.Nwachuku</dc:creator>
  <cp:lastModifiedBy>apayne</cp:lastModifiedBy>
  <cp:lastPrinted>2023-01-26T20:17:03Z</cp:lastPrinted>
  <dcterms:created xsi:type="dcterms:W3CDTF">2022-01-24T15:27:33Z</dcterms:created>
  <dcterms:modified xsi:type="dcterms:W3CDTF">2023-01-26T20:17:15Z</dcterms:modified>
</cp:coreProperties>
</file>