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4\4Q2024\Step 1 - Filing Appendices and Working Drafts\M0\"/>
    </mc:Choice>
  </mc:AlternateContent>
  <xr:revisionPtr revIDLastSave="0" documentId="8_{E72098A5-A835-420B-B7AE-E5B7E63CF110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M04 " sheetId="1" r:id="rId1"/>
  </sheets>
  <externalReferences>
    <externalReference r:id="rId2"/>
  </externalReferences>
  <definedNames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G60" i="1" l="1"/>
  <c r="G59" i="1"/>
  <c r="G58" i="1"/>
  <c r="G57" i="1"/>
  <c r="G56" i="1"/>
  <c r="G55" i="1"/>
  <c r="G54" i="1"/>
  <c r="G53" i="1"/>
  <c r="G52" i="1"/>
  <c r="G51" i="1"/>
  <c r="G47" i="1"/>
  <c r="G46" i="1"/>
  <c r="G45" i="1"/>
  <c r="G44" i="1"/>
  <c r="G43" i="1"/>
  <c r="G42" i="1"/>
  <c r="G41" i="1"/>
  <c r="G40" i="1"/>
  <c r="G39" i="1"/>
  <c r="G38" i="1"/>
  <c r="G33" i="1"/>
  <c r="G32" i="1"/>
  <c r="G31" i="1"/>
  <c r="G30" i="1"/>
  <c r="G29" i="1"/>
  <c r="G28" i="1"/>
  <c r="G27" i="1"/>
  <c r="G26" i="1"/>
  <c r="G25" i="1"/>
  <c r="G24" i="1"/>
  <c r="G10" i="1"/>
  <c r="G13" i="1"/>
  <c r="G16" i="1"/>
  <c r="G17" i="1"/>
  <c r="G19" i="1"/>
  <c r="G11" i="1" l="1"/>
  <c r="G14" i="1"/>
  <c r="G12" i="1"/>
  <c r="G18" i="1"/>
  <c r="G15" i="1"/>
  <c r="C20" i="1"/>
  <c r="C34" i="1" s="1"/>
  <c r="C48" i="1" s="1"/>
  <c r="C61" i="1" s="1"/>
  <c r="D20" i="1"/>
  <c r="D34" i="1" s="1"/>
  <c r="D48" i="1" s="1"/>
  <c r="D61" i="1" s="1"/>
  <c r="E20" i="1"/>
  <c r="E34" i="1" s="1"/>
  <c r="E48" i="1" s="1"/>
  <c r="E61" i="1" s="1"/>
  <c r="F20" i="1"/>
  <c r="F34" i="1" s="1"/>
  <c r="F48" i="1" s="1"/>
  <c r="F61" i="1" s="1"/>
  <c r="B20" i="1"/>
  <c r="B34" i="1" s="1"/>
  <c r="B48" i="1" s="1"/>
  <c r="B61" i="1" s="1"/>
  <c r="G20" i="1" l="1"/>
  <c r="G34" i="1" s="1"/>
  <c r="G48" i="1" s="1"/>
  <c r="G61" i="1" s="1"/>
</calcChain>
</file>

<file path=xl/sharedStrings.xml><?xml version="1.0" encoding="utf-8"?>
<sst xmlns="http://schemas.openxmlformats.org/spreadsheetml/2006/main" count="57" uniqueCount="27">
  <si>
    <t>UNIVERSAL SERVICE FUND ACTIVITY</t>
  </si>
  <si>
    <t>FUND BALANCE - ACCRUAL BASIS</t>
  </si>
  <si>
    <t>SL Program</t>
  </si>
  <si>
    <t>High Cost Program</t>
  </si>
  <si>
    <t>Low Income Program</t>
  </si>
  <si>
    <t>RHC Program</t>
  </si>
  <si>
    <t>Connected Care Pilot</t>
  </si>
  <si>
    <t>Total</t>
  </si>
  <si>
    <t>Billings</t>
  </si>
  <si>
    <t>Late Charges net of waived</t>
  </si>
  <si>
    <t>Late Filing fee</t>
  </si>
  <si>
    <t>Deferred Payment Plan Fees</t>
  </si>
  <si>
    <t>Bad Debt expense</t>
  </si>
  <si>
    <t>Bad Debt expense (COMAD)</t>
  </si>
  <si>
    <t>Program Disbursements</t>
  </si>
  <si>
    <t>Future Funded Expenses</t>
  </si>
  <si>
    <t>Admin Expenses</t>
  </si>
  <si>
    <t>Interest Income</t>
  </si>
  <si>
    <t>Fund Balance 12/31/23</t>
  </si>
  <si>
    <t>Fund Balance 3/31/23</t>
  </si>
  <si>
    <t>First Q 2024 Activity:</t>
  </si>
  <si>
    <t>Second Q 2024 Activity:</t>
  </si>
  <si>
    <t>Third Q 2024 Activity:</t>
  </si>
  <si>
    <t>Fourth Q 2024 Activity:</t>
  </si>
  <si>
    <t>Fund Balance 9/30/24</t>
  </si>
  <si>
    <t>Fund Balance 6/30/24</t>
  </si>
  <si>
    <t>Fund Balance 12/31/24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</si>
</sst>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1" applyFont="1"/>
    <xf numFmtId="39" fontId="3" fillId="0" borderId="1" xfId="2" applyFont="1" applyBorder="1" applyAlignment="1">
      <alignment horizontal="center"/>
    </xf>
    <xf numFmtId="5" fontId="4" fillId="0" borderId="2" xfId="2" applyNumberFormat="1" applyFont="1" applyBorder="1"/>
    <xf numFmtId="5" fontId="4" fillId="0" borderId="2" xfId="2" applyNumberFormat="1" applyFont="1" applyFill="1" applyBorder="1"/>
    <xf numFmtId="0" fontId="4" fillId="0" borderId="0" xfId="1" applyFont="1"/>
    <xf numFmtId="37" fontId="3" fillId="0" borderId="0" xfId="2" applyNumberFormat="1" applyFont="1"/>
    <xf numFmtId="37" fontId="3" fillId="0" borderId="0" xfId="2" applyNumberFormat="1" applyFont="1" applyFill="1"/>
    <xf numFmtId="164" fontId="3" fillId="0" borderId="0" xfId="2" applyNumberFormat="1" applyFont="1"/>
    <xf numFmtId="5" fontId="4" fillId="0" borderId="3" xfId="2" applyNumberFormat="1" applyFont="1" applyBorder="1"/>
    <xf numFmtId="164" fontId="3" fillId="0" borderId="0" xfId="2" applyNumberFormat="1" applyFont="1" applyFill="1"/>
    <xf numFmtId="39" fontId="3" fillId="0" borderId="0" xfId="2" applyFont="1"/>
    <xf numFmtId="37" fontId="3" fillId="0" borderId="0" xfId="1" applyNumberFormat="1" applyFont="1"/>
    <xf numFmtId="0" fontId="4" fillId="0" borderId="1" xfId="1" applyFont="1" applyBorder="1"/>
    <xf numFmtId="0" fontId="2" fillId="0" borderId="0" xfId="1" applyFont="1" applyAlignment="1">
      <alignment horizontal="center"/>
    </xf>
  </cellXfs>
  <cellStyles count="3">
    <cellStyle name="Comma_Copy of ACCRUAL TEMPLATE" xfId="2" xr:uid="{00000000-0005-0000-0000-000000000000}"/>
    <cellStyle name="Normal" xfId="0" builtinId="0"/>
    <cellStyle name="Normal 13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rivate\Finance\Financial%20Planning%20and%20Analysis\03_Internal%20Reporting\BOD%20Reports_Filing%20Prep\M04\M04%20-%20ACCRUAL%20-%20Fund%20Balance%202024%20(with%20links).xlsx" TargetMode="External"/><Relationship Id="rId1" Type="http://schemas.openxmlformats.org/officeDocument/2006/relationships/externalLinkPath" Target="/Private/Finance/Financial%20Planning%20and%20Analysis/03_Internal%20Reporting/BOD%20Reports_Filing%20Prep/M04/M04%20-%20ACCRUAL%20-%20Fund%20Balance%202024%20(with%20link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04 Quarterly"/>
      <sheetName val="M04 Monthly"/>
    </sheetNames>
    <sheetDataSet>
      <sheetData sheetId="0">
        <row r="9">
          <cell r="A9" t="str">
            <v>First Q 2024 Activity:</v>
          </cell>
        </row>
        <row r="10">
          <cell r="A10" t="str">
            <v>Billings</v>
          </cell>
        </row>
        <row r="11">
          <cell r="A11" t="str">
            <v>Late Charges net of waived</v>
          </cell>
        </row>
        <row r="12">
          <cell r="A12" t="str">
            <v>Late Filing fee</v>
          </cell>
        </row>
        <row r="13">
          <cell r="A13" t="str">
            <v>Deferred Payment Plan Fees</v>
          </cell>
        </row>
        <row r="14">
          <cell r="A14" t="str">
            <v>Bad Debt expense</v>
          </cell>
        </row>
        <row r="15">
          <cell r="A15" t="str">
            <v>Bad Debt expense (COMAD)</v>
          </cell>
        </row>
        <row r="16">
          <cell r="A16" t="str">
            <v>Program Disbursements</v>
          </cell>
        </row>
        <row r="17">
          <cell r="A17" t="str">
            <v>Future Funded Expenses</v>
          </cell>
        </row>
        <row r="18">
          <cell r="A18" t="str">
            <v>Admin Expenses</v>
          </cell>
        </row>
        <row r="19">
          <cell r="A19" t="str">
            <v>Interest Income</v>
          </cell>
        </row>
      </sheetData>
      <sheetData sheetId="1">
        <row r="1">
          <cell r="D1"/>
          <cell r="E1"/>
          <cell r="F1"/>
          <cell r="G1"/>
          <cell r="H1"/>
        </row>
        <row r="2">
          <cell r="D2"/>
          <cell r="E2"/>
          <cell r="F2"/>
          <cell r="G2"/>
          <cell r="H2"/>
        </row>
        <row r="3">
          <cell r="D3"/>
          <cell r="E3"/>
          <cell r="F3"/>
          <cell r="G3"/>
          <cell r="H3"/>
        </row>
        <row r="4">
          <cell r="D4">
            <v>20</v>
          </cell>
          <cell r="E4">
            <v>30</v>
          </cell>
          <cell r="F4">
            <v>40</v>
          </cell>
          <cell r="G4">
            <v>50</v>
          </cell>
          <cell r="H4">
            <v>75</v>
          </cell>
        </row>
        <row r="5">
          <cell r="D5" t="str">
            <v>SL Program</v>
          </cell>
          <cell r="E5" t="str">
            <v>High cost Program</v>
          </cell>
          <cell r="F5" t="str">
            <v>Low Income Program</v>
          </cell>
          <cell r="G5" t="str">
            <v>RHC Program</v>
          </cell>
          <cell r="H5" t="str">
            <v>Connected Care Pilot Program</v>
          </cell>
        </row>
        <row r="6">
          <cell r="D6"/>
          <cell r="E6"/>
          <cell r="F6"/>
          <cell r="G6"/>
          <cell r="H6"/>
        </row>
        <row r="7">
          <cell r="D7">
            <v>3752024422.8816867</v>
          </cell>
          <cell r="E7">
            <v>855636607.18322217</v>
          </cell>
          <cell r="F7">
            <v>486622477.59088111</v>
          </cell>
          <cell r="G7">
            <v>958291922.1742059</v>
          </cell>
          <cell r="H7">
            <v>88425733.900000006</v>
          </cell>
        </row>
        <row r="8">
          <cell r="D8"/>
          <cell r="E8"/>
          <cell r="F8"/>
          <cell r="G8"/>
          <cell r="H8"/>
        </row>
        <row r="9">
          <cell r="D9"/>
          <cell r="E9"/>
          <cell r="F9"/>
          <cell r="G9"/>
          <cell r="H9"/>
        </row>
        <row r="10">
          <cell r="D10"/>
          <cell r="E10"/>
          <cell r="F10"/>
          <cell r="G10"/>
          <cell r="H10"/>
        </row>
        <row r="11">
          <cell r="A11" t="str">
            <v>Billings</v>
          </cell>
          <cell r="B11" t="str">
            <v>First Q 2024 Activity:</v>
          </cell>
          <cell r="D11">
            <v>214399526.36000001</v>
          </cell>
          <cell r="E11">
            <v>368186102.51999998</v>
          </cell>
          <cell r="F11">
            <v>76141887.870000005</v>
          </cell>
          <cell r="G11">
            <v>56891730.140000001</v>
          </cell>
          <cell r="H11"/>
        </row>
        <row r="12">
          <cell r="A12" t="str">
            <v>Late Charges net of waived</v>
          </cell>
          <cell r="B12" t="str">
            <v>First Q 2024 Activity:</v>
          </cell>
          <cell r="D12">
            <v>204781.67</v>
          </cell>
          <cell r="E12">
            <v>741303.63</v>
          </cell>
          <cell r="F12">
            <v>68875.759999999995</v>
          </cell>
          <cell r="G12">
            <v>63724.43</v>
          </cell>
          <cell r="H12"/>
        </row>
        <row r="13">
          <cell r="A13" t="str">
            <v>Late Filing fee</v>
          </cell>
          <cell r="B13" t="str">
            <v>First Q 2024 Activity:</v>
          </cell>
          <cell r="D13">
            <v>110567.9</v>
          </cell>
          <cell r="E13">
            <v>189877.13</v>
          </cell>
          <cell r="F13">
            <v>39267.11</v>
          </cell>
          <cell r="G13">
            <v>29339.61</v>
          </cell>
          <cell r="H13"/>
        </row>
        <row r="14">
          <cell r="A14" t="str">
            <v>Deferred Payment Plan Fees</v>
          </cell>
          <cell r="B14" t="str">
            <v>First Q 2024 Activity:</v>
          </cell>
          <cell r="D14"/>
          <cell r="E14"/>
          <cell r="F14"/>
          <cell r="G14"/>
          <cell r="H14"/>
        </row>
        <row r="15">
          <cell r="A15" t="str">
            <v>Bad Debt expense</v>
          </cell>
          <cell r="B15" t="str">
            <v>First Q 2024 Activity:</v>
          </cell>
          <cell r="D15">
            <v>-583290.69999999995</v>
          </cell>
          <cell r="E15">
            <v>-1002013.59</v>
          </cell>
          <cell r="F15">
            <v>-207219.13</v>
          </cell>
          <cell r="G15">
            <v>-155024.84</v>
          </cell>
          <cell r="H15"/>
        </row>
        <row r="16">
          <cell r="A16" t="str">
            <v>Bad Debt expense (COMAD)</v>
          </cell>
          <cell r="B16" t="str">
            <v>First Q 2024 Activity:</v>
          </cell>
          <cell r="D16">
            <v>648567.36</v>
          </cell>
          <cell r="E16">
            <v>784664.97</v>
          </cell>
          <cell r="F16">
            <v>-2698</v>
          </cell>
          <cell r="G16">
            <v>858381.9</v>
          </cell>
          <cell r="H16"/>
        </row>
        <row r="17">
          <cell r="A17" t="str">
            <v>Program Disbursements</v>
          </cell>
          <cell r="B17" t="str">
            <v>First Q 2024 Activity:</v>
          </cell>
          <cell r="D17">
            <v>-206311915.97</v>
          </cell>
          <cell r="E17">
            <v>-368119327.24000001</v>
          </cell>
          <cell r="F17">
            <v>-298646997</v>
          </cell>
          <cell r="G17">
            <v>-48930888.969999999</v>
          </cell>
          <cell r="H17">
            <v>-208760.27</v>
          </cell>
        </row>
        <row r="18">
          <cell r="A18" t="str">
            <v>Admin Expenses</v>
          </cell>
          <cell r="B18" t="str">
            <v>First Q 2024 Activity:</v>
          </cell>
          <cell r="D18">
            <v>-7848289.04</v>
          </cell>
          <cell r="E18">
            <v>-8011540.25</v>
          </cell>
          <cell r="F18">
            <v>-6600869.1100000003</v>
          </cell>
          <cell r="G18">
            <v>-2424983.2799999998</v>
          </cell>
          <cell r="H18">
            <v>-37412.22</v>
          </cell>
        </row>
        <row r="19">
          <cell r="A19" t="str">
            <v>Admin Expenses</v>
          </cell>
          <cell r="B19" t="str">
            <v>First Q 2024 Activity:</v>
          </cell>
          <cell r="D19">
            <v>-109741.35</v>
          </cell>
          <cell r="E19">
            <v>-122377.54</v>
          </cell>
          <cell r="F19">
            <v>-39998.6</v>
          </cell>
          <cell r="G19">
            <v>-165718.43</v>
          </cell>
          <cell r="H19">
            <v>-315.41000000000003</v>
          </cell>
        </row>
        <row r="20">
          <cell r="A20" t="str">
            <v>Future Funded Expenses</v>
          </cell>
          <cell r="B20" t="str">
            <v>First Q 2024 Activity:</v>
          </cell>
          <cell r="D20"/>
          <cell r="E20">
            <v>43908000</v>
          </cell>
          <cell r="F20">
            <v>66091000</v>
          </cell>
          <cell r="G20"/>
          <cell r="H20"/>
        </row>
        <row r="21">
          <cell r="A21" t="str">
            <v>Interest Income</v>
          </cell>
          <cell r="B21" t="str">
            <v>First Q 2024 Activity:</v>
          </cell>
          <cell r="D21">
            <v>3950.1</v>
          </cell>
          <cell r="E21">
            <v>6940.32</v>
          </cell>
          <cell r="F21">
            <v>1401.52</v>
          </cell>
          <cell r="G21">
            <v>1046.8499999999999</v>
          </cell>
          <cell r="H21">
            <v>2.64</v>
          </cell>
        </row>
        <row r="22">
          <cell r="B22" t="str">
            <v>First Q 2024 Activity:</v>
          </cell>
          <cell r="D22"/>
          <cell r="E22"/>
          <cell r="F22"/>
          <cell r="G22"/>
          <cell r="H22"/>
        </row>
        <row r="23">
          <cell r="B23" t="str">
            <v>First Q 2024 Activity:</v>
          </cell>
          <cell r="D23">
            <v>3752538579.2116876</v>
          </cell>
          <cell r="E23">
            <v>892198237.1332227</v>
          </cell>
          <cell r="F23">
            <v>323467128.01088107</v>
          </cell>
          <cell r="G23">
            <v>964459529.58420587</v>
          </cell>
          <cell r="H23">
            <v>88179248.640000015</v>
          </cell>
        </row>
        <row r="24">
          <cell r="B24" t="str">
            <v>First Q 2024 Activity:</v>
          </cell>
          <cell r="D24"/>
          <cell r="E24"/>
          <cell r="F24"/>
          <cell r="G24"/>
          <cell r="H24"/>
        </row>
        <row r="25">
          <cell r="B25" t="str">
            <v>First Q 2024 Activity:</v>
          </cell>
          <cell r="D25"/>
          <cell r="E25"/>
          <cell r="F25"/>
          <cell r="G25"/>
          <cell r="H25"/>
        </row>
        <row r="26">
          <cell r="B26" t="str">
            <v>First Q 2024 Activity:</v>
          </cell>
          <cell r="D26"/>
          <cell r="E26"/>
          <cell r="F26"/>
          <cell r="G26"/>
          <cell r="H26"/>
        </row>
        <row r="27">
          <cell r="A27" t="str">
            <v>Billings</v>
          </cell>
          <cell r="B27" t="str">
            <v>First Q 2024 Activity:</v>
          </cell>
          <cell r="D27">
            <v>213212561.52000001</v>
          </cell>
          <cell r="E27">
            <v>366147736.47000003</v>
          </cell>
          <cell r="F27">
            <v>75720348.230000004</v>
          </cell>
          <cell r="G27">
            <v>56576761.890000001</v>
          </cell>
          <cell r="H27"/>
        </row>
        <row r="28">
          <cell r="A28" t="str">
            <v>Late Charges net of waived</v>
          </cell>
          <cell r="B28" t="str">
            <v>First Q 2024 Activity:</v>
          </cell>
          <cell r="D28">
            <v>180707.28</v>
          </cell>
          <cell r="E28">
            <v>669394.55000000005</v>
          </cell>
          <cell r="F28">
            <v>64321.46</v>
          </cell>
          <cell r="G28">
            <v>48042.239999999998</v>
          </cell>
          <cell r="H28"/>
        </row>
        <row r="29">
          <cell r="A29" t="str">
            <v>Late Filing fee</v>
          </cell>
          <cell r="B29" t="str">
            <v>First Q 2024 Activity:</v>
          </cell>
          <cell r="D29">
            <v>114539.13</v>
          </cell>
          <cell r="E29">
            <v>196696.89</v>
          </cell>
          <cell r="F29">
            <v>40677.449999999997</v>
          </cell>
          <cell r="G29">
            <v>30393.4</v>
          </cell>
          <cell r="H29"/>
        </row>
        <row r="30">
          <cell r="A30" t="str">
            <v>Deferred Payment Plan Fees</v>
          </cell>
          <cell r="B30" t="str">
            <v>First Q 2024 Activity:</v>
          </cell>
          <cell r="D30"/>
          <cell r="E30"/>
          <cell r="F30"/>
          <cell r="G30"/>
          <cell r="H30"/>
        </row>
        <row r="31">
          <cell r="A31" t="str">
            <v>Bad Debt expense</v>
          </cell>
          <cell r="B31" t="str">
            <v>First Q 2024 Activity:</v>
          </cell>
          <cell r="D31">
            <v>-433143.46</v>
          </cell>
          <cell r="E31">
            <v>-744081.17</v>
          </cell>
          <cell r="F31">
            <v>-153878.01</v>
          </cell>
          <cell r="G31">
            <v>-115119.26</v>
          </cell>
          <cell r="H31"/>
        </row>
        <row r="32">
          <cell r="A32" t="str">
            <v>Bad Debt expense (COMAD)</v>
          </cell>
          <cell r="B32" t="str">
            <v>First Q 2024 Activity:</v>
          </cell>
          <cell r="D32">
            <v>369497.69</v>
          </cell>
          <cell r="E32">
            <v>238785.74</v>
          </cell>
          <cell r="F32">
            <v>114216.25</v>
          </cell>
          <cell r="G32">
            <v>-1031259.26</v>
          </cell>
          <cell r="H32"/>
        </row>
        <row r="33">
          <cell r="A33" t="str">
            <v>Program Disbursements</v>
          </cell>
          <cell r="B33" t="str">
            <v>First Q 2024 Activity:</v>
          </cell>
          <cell r="D33">
            <v>-226575541.03</v>
          </cell>
          <cell r="E33">
            <v>-416555620.44999999</v>
          </cell>
          <cell r="F33">
            <v>-81653579</v>
          </cell>
          <cell r="G33">
            <v>-41040586.869999997</v>
          </cell>
          <cell r="H33">
            <v>-559962.91</v>
          </cell>
        </row>
        <row r="34">
          <cell r="A34" t="str">
            <v>Admin Expenses</v>
          </cell>
          <cell r="B34" t="str">
            <v>First Q 2024 Activity:</v>
          </cell>
          <cell r="D34">
            <v>-4257596.0199999996</v>
          </cell>
          <cell r="E34">
            <v>-5617938.8899999997</v>
          </cell>
          <cell r="F34">
            <v>-3943951.73</v>
          </cell>
          <cell r="G34">
            <v>-2024830.77</v>
          </cell>
          <cell r="H34"/>
        </row>
        <row r="35">
          <cell r="A35" t="str">
            <v>Admin Expenses</v>
          </cell>
          <cell r="B35" t="str">
            <v>First Q 2024 Activity:</v>
          </cell>
          <cell r="D35">
            <v>-110214.49</v>
          </cell>
          <cell r="E35">
            <v>-119670.2</v>
          </cell>
          <cell r="F35">
            <v>-44139.32</v>
          </cell>
          <cell r="G35">
            <v>-163113.68</v>
          </cell>
          <cell r="H35"/>
        </row>
        <row r="36">
          <cell r="A36" t="str">
            <v>Future Funded Expenses</v>
          </cell>
          <cell r="B36" t="str">
            <v>First Q 2024 Activity:</v>
          </cell>
          <cell r="D36"/>
          <cell r="E36">
            <v>-289000</v>
          </cell>
          <cell r="F36">
            <v>18596000</v>
          </cell>
          <cell r="G36"/>
          <cell r="H36"/>
        </row>
        <row r="37">
          <cell r="A37" t="str">
            <v>Interest Income</v>
          </cell>
          <cell r="B37" t="str">
            <v>First Q 2024 Activity:</v>
          </cell>
          <cell r="D37">
            <v>3992.44</v>
          </cell>
          <cell r="E37">
            <v>7011.83</v>
          </cell>
          <cell r="F37">
            <v>1418.35</v>
          </cell>
          <cell r="G37">
            <v>1061.0999999999999</v>
          </cell>
          <cell r="H37"/>
        </row>
        <row r="38">
          <cell r="B38" t="str">
            <v>First Q 2024 Activity:</v>
          </cell>
          <cell r="D38"/>
          <cell r="E38"/>
          <cell r="F38"/>
          <cell r="G38"/>
          <cell r="H38"/>
        </row>
        <row r="39">
          <cell r="B39" t="str">
            <v>First Q 2024 Activity:</v>
          </cell>
          <cell r="D39">
            <v>3735043382.271688</v>
          </cell>
          <cell r="E39">
            <v>836131551.9032228</v>
          </cell>
          <cell r="F39">
            <v>332208561.69088107</v>
          </cell>
          <cell r="G39">
            <v>976740878.37420595</v>
          </cell>
          <cell r="H39">
            <v>87619285.730000019</v>
          </cell>
        </row>
        <row r="40">
          <cell r="B40" t="str">
            <v>First Q 2024 Activity:</v>
          </cell>
          <cell r="D40"/>
          <cell r="E40"/>
          <cell r="F40"/>
          <cell r="G40"/>
          <cell r="H40"/>
        </row>
        <row r="41">
          <cell r="B41" t="str">
            <v>First Q 2024 Activity:</v>
          </cell>
          <cell r="D41"/>
          <cell r="E41"/>
          <cell r="F41"/>
          <cell r="G41"/>
          <cell r="H41"/>
        </row>
        <row r="42">
          <cell r="B42" t="str">
            <v>First Q 2024 Activity:</v>
          </cell>
          <cell r="D42"/>
          <cell r="E42"/>
          <cell r="F42"/>
          <cell r="G42"/>
          <cell r="H42"/>
        </row>
        <row r="43">
          <cell r="A43" t="str">
            <v>Billings</v>
          </cell>
          <cell r="B43" t="str">
            <v>First Q 2024 Activity:</v>
          </cell>
          <cell r="D43">
            <v>218294475.15000001</v>
          </cell>
          <cell r="E43">
            <v>374874858.01999998</v>
          </cell>
          <cell r="F43">
            <v>77525140.700000003</v>
          </cell>
          <cell r="G43">
            <v>58455269.609999999</v>
          </cell>
          <cell r="H43">
            <v>-530000</v>
          </cell>
        </row>
        <row r="44">
          <cell r="A44" t="str">
            <v>Late Charges net of waived</v>
          </cell>
          <cell r="B44" t="str">
            <v>First Q 2024 Activity:</v>
          </cell>
          <cell r="D44">
            <v>96127.91</v>
          </cell>
          <cell r="E44">
            <v>548147.43000000005</v>
          </cell>
          <cell r="F44">
            <v>34136.129999999997</v>
          </cell>
          <cell r="G44">
            <v>25497.83</v>
          </cell>
          <cell r="H44"/>
        </row>
        <row r="45">
          <cell r="A45" t="str">
            <v>Late Filing fee</v>
          </cell>
          <cell r="B45" t="str">
            <v>First Q 2024 Activity:</v>
          </cell>
          <cell r="D45">
            <v>95207.39</v>
          </cell>
          <cell r="E45">
            <v>163498.68</v>
          </cell>
          <cell r="F45">
            <v>33811.97</v>
          </cell>
          <cell r="G45">
            <v>25263.66</v>
          </cell>
          <cell r="H45"/>
        </row>
        <row r="46">
          <cell r="A46" t="str">
            <v>Deferred Payment Plan Fees</v>
          </cell>
          <cell r="B46" t="str">
            <v>First Q 2024 Activity:</v>
          </cell>
          <cell r="D46"/>
          <cell r="E46"/>
          <cell r="F46"/>
          <cell r="G46"/>
          <cell r="H46"/>
        </row>
        <row r="47">
          <cell r="A47" t="str">
            <v>Bad Debt expense</v>
          </cell>
          <cell r="B47" t="str">
            <v>First Q 2024 Activity:</v>
          </cell>
          <cell r="D47">
            <v>446303.31</v>
          </cell>
          <cell r="E47">
            <v>766687.99</v>
          </cell>
          <cell r="F47">
            <v>158553.16</v>
          </cell>
          <cell r="G47">
            <v>118616.84</v>
          </cell>
          <cell r="H47"/>
        </row>
        <row r="48">
          <cell r="A48" t="str">
            <v>Bad Debt expense (COMAD)</v>
          </cell>
          <cell r="B48" t="str">
            <v>First Q 2024 Activity:</v>
          </cell>
          <cell r="D48">
            <v>-1394438.71</v>
          </cell>
          <cell r="E48">
            <v>-15376860.960000001</v>
          </cell>
          <cell r="F48">
            <v>20858.169999999998</v>
          </cell>
          <cell r="G48">
            <v>-1575581.53</v>
          </cell>
          <cell r="H48"/>
        </row>
        <row r="49">
          <cell r="A49" t="str">
            <v>Program Disbursements</v>
          </cell>
          <cell r="B49" t="str">
            <v>First Q 2024 Activity:</v>
          </cell>
          <cell r="D49">
            <v>-193050024.00999999</v>
          </cell>
          <cell r="E49">
            <v>-363513320.81</v>
          </cell>
          <cell r="F49">
            <v>-67717887</v>
          </cell>
          <cell r="G49">
            <v>-37384731.719999999</v>
          </cell>
          <cell r="H49">
            <v>-248933.81</v>
          </cell>
        </row>
        <row r="50">
          <cell r="A50" t="str">
            <v>Admin Expenses</v>
          </cell>
          <cell r="B50" t="str">
            <v>First Q 2024 Activity:</v>
          </cell>
          <cell r="D50">
            <v>-8521966.1999999993</v>
          </cell>
          <cell r="E50">
            <v>-6932427.0099999998</v>
          </cell>
          <cell r="F50">
            <v>-8563020.1099999994</v>
          </cell>
          <cell r="G50">
            <v>-3599799.49</v>
          </cell>
          <cell r="H50"/>
        </row>
        <row r="51">
          <cell r="A51" t="str">
            <v>Admin Expenses</v>
          </cell>
          <cell r="B51" t="str">
            <v>First Q 2024 Activity:</v>
          </cell>
          <cell r="D51">
            <v>-110214.47</v>
          </cell>
          <cell r="E51">
            <v>-114692.88</v>
          </cell>
          <cell r="F51">
            <v>-44139.33</v>
          </cell>
          <cell r="G51">
            <v>-161406.10999999999</v>
          </cell>
          <cell r="H51"/>
        </row>
        <row r="52">
          <cell r="A52" t="str">
            <v>Future Funded Expenses</v>
          </cell>
          <cell r="B52" t="str">
            <v>First Q 2024 Activity:</v>
          </cell>
          <cell r="D52"/>
          <cell r="E52">
            <v>-22000</v>
          </cell>
          <cell r="F52">
            <v>-3298000</v>
          </cell>
          <cell r="G52"/>
          <cell r="H52"/>
        </row>
        <row r="53">
          <cell r="A53" t="str">
            <v>Interest Income</v>
          </cell>
          <cell r="B53" t="str">
            <v>First Q 2024 Activity:</v>
          </cell>
          <cell r="D53">
            <v>3733.84</v>
          </cell>
          <cell r="E53">
            <v>6414.23</v>
          </cell>
          <cell r="F53">
            <v>1326.48</v>
          </cell>
          <cell r="G53">
            <v>992.37</v>
          </cell>
          <cell r="H53"/>
        </row>
        <row r="54">
          <cell r="B54" t="str">
            <v>First Q 2024 Activity:</v>
          </cell>
          <cell r="D54"/>
          <cell r="E54"/>
          <cell r="F54"/>
          <cell r="G54"/>
          <cell r="H54"/>
        </row>
        <row r="55">
          <cell r="B55" t="str">
            <v>First Q 2024 Activity:</v>
          </cell>
          <cell r="D55">
            <v>3750902586.481688</v>
          </cell>
          <cell r="E55">
            <v>826531856.59322286</v>
          </cell>
          <cell r="F55">
            <v>330359341.86088109</v>
          </cell>
          <cell r="G55">
            <v>992644999.83420599</v>
          </cell>
          <cell r="H55">
            <v>86840351.920000017</v>
          </cell>
        </row>
        <row r="56">
          <cell r="B56" t="str">
            <v>First Q 2024 Activity:</v>
          </cell>
          <cell r="D56"/>
          <cell r="E56"/>
          <cell r="F56"/>
          <cell r="G56"/>
          <cell r="H56"/>
        </row>
        <row r="57">
          <cell r="B57" t="str">
            <v>First Q 2024 Activity:</v>
          </cell>
          <cell r="D57"/>
          <cell r="E57"/>
          <cell r="F57"/>
          <cell r="G57"/>
          <cell r="H57"/>
        </row>
        <row r="58">
          <cell r="B58" t="str">
            <v>Second Q 2024 Activity:</v>
          </cell>
          <cell r="D58"/>
          <cell r="E58"/>
          <cell r="F58"/>
          <cell r="G58"/>
          <cell r="H58"/>
        </row>
        <row r="59">
          <cell r="A59" t="str">
            <v>Billings</v>
          </cell>
          <cell r="B59" t="str">
            <v>Second Q 2024 Activity:</v>
          </cell>
          <cell r="D59"/>
          <cell r="E59"/>
          <cell r="F59"/>
          <cell r="G59"/>
          <cell r="H59"/>
        </row>
        <row r="60">
          <cell r="A60" t="str">
            <v>Late Charges net of waived</v>
          </cell>
          <cell r="B60" t="str">
            <v>Second Q 2024 Activity:</v>
          </cell>
          <cell r="D60"/>
          <cell r="E60"/>
          <cell r="F60"/>
          <cell r="G60"/>
          <cell r="H60"/>
        </row>
        <row r="61">
          <cell r="A61" t="str">
            <v>Late Filing fee</v>
          </cell>
          <cell r="B61" t="str">
            <v>Second Q 2024 Activity:</v>
          </cell>
          <cell r="D61"/>
          <cell r="E61"/>
          <cell r="F61"/>
          <cell r="G61"/>
          <cell r="H61"/>
        </row>
        <row r="62">
          <cell r="A62" t="str">
            <v>Deferred Payment Plan Fees</v>
          </cell>
          <cell r="B62" t="str">
            <v>Second Q 2024 Activity:</v>
          </cell>
          <cell r="D62"/>
          <cell r="E62"/>
          <cell r="F62"/>
          <cell r="G62"/>
          <cell r="H62"/>
        </row>
        <row r="63">
          <cell r="A63" t="str">
            <v>Bad Debt expense</v>
          </cell>
          <cell r="B63" t="str">
            <v>Second Q 2024 Activity:</v>
          </cell>
          <cell r="D63"/>
          <cell r="E63"/>
          <cell r="F63"/>
          <cell r="G63"/>
          <cell r="H63"/>
        </row>
        <row r="64">
          <cell r="A64" t="str">
            <v>Bad Debt expense (COMAD)</v>
          </cell>
          <cell r="B64" t="str">
            <v>Second Q 2024 Activity:</v>
          </cell>
          <cell r="D64"/>
          <cell r="E64"/>
          <cell r="F64"/>
          <cell r="G64"/>
          <cell r="H64"/>
        </row>
        <row r="65">
          <cell r="A65" t="str">
            <v>Program Disbursements</v>
          </cell>
          <cell r="B65" t="str">
            <v>Second Q 2024 Activity:</v>
          </cell>
          <cell r="D65"/>
          <cell r="E65"/>
          <cell r="F65"/>
          <cell r="G65"/>
          <cell r="H65"/>
        </row>
        <row r="66">
          <cell r="A66" t="str">
            <v>Admin Expenses</v>
          </cell>
          <cell r="B66" t="str">
            <v>Second Q 2024 Activity:</v>
          </cell>
          <cell r="D66"/>
          <cell r="E66"/>
          <cell r="F66"/>
          <cell r="G66"/>
          <cell r="H66"/>
        </row>
        <row r="67">
          <cell r="A67" t="str">
            <v>Admin Expenses</v>
          </cell>
          <cell r="B67" t="str">
            <v>Second Q 2024 Activity:</v>
          </cell>
          <cell r="D67"/>
          <cell r="E67"/>
          <cell r="F67"/>
          <cell r="G67"/>
          <cell r="H67"/>
        </row>
        <row r="68">
          <cell r="A68" t="str">
            <v>Future Funded Expenses</v>
          </cell>
          <cell r="B68" t="str">
            <v>Second Q 2024 Activity:</v>
          </cell>
          <cell r="D68"/>
          <cell r="E68"/>
          <cell r="F68"/>
          <cell r="G68"/>
          <cell r="H68"/>
        </row>
        <row r="69">
          <cell r="A69" t="str">
            <v>Interest Income</v>
          </cell>
          <cell r="B69" t="str">
            <v>Second Q 2024 Activity:</v>
          </cell>
          <cell r="D69"/>
          <cell r="E69"/>
          <cell r="F69"/>
          <cell r="G69"/>
          <cell r="H69"/>
        </row>
        <row r="70">
          <cell r="B70" t="str">
            <v>Second Q 2024 Activity:</v>
          </cell>
          <cell r="D70"/>
          <cell r="E70"/>
          <cell r="F70"/>
          <cell r="G70"/>
          <cell r="H70"/>
        </row>
        <row r="71">
          <cell r="A71"/>
          <cell r="B71" t="str">
            <v>Second Q 2024 Activity:</v>
          </cell>
          <cell r="D71">
            <v>3750902586.481688</v>
          </cell>
          <cell r="E71">
            <v>826531856.59322286</v>
          </cell>
          <cell r="F71">
            <v>330359341.86088109</v>
          </cell>
          <cell r="G71">
            <v>992644999.83420599</v>
          </cell>
          <cell r="H71">
            <v>86840351.920000017</v>
          </cell>
        </row>
        <row r="72">
          <cell r="A72"/>
          <cell r="B72" t="str">
            <v>Second Q 2024 Activity:</v>
          </cell>
          <cell r="D72"/>
          <cell r="E72"/>
          <cell r="F72"/>
          <cell r="G72"/>
          <cell r="H72"/>
        </row>
        <row r="73">
          <cell r="B73" t="str">
            <v>Second Q 2024 Activity:</v>
          </cell>
          <cell r="D73"/>
          <cell r="E73"/>
          <cell r="F73"/>
          <cell r="G73"/>
          <cell r="H73"/>
        </row>
        <row r="74">
          <cell r="B74" t="str">
            <v>Second Q 2024 Activity:</v>
          </cell>
          <cell r="D74"/>
          <cell r="E74"/>
          <cell r="F74"/>
          <cell r="G74"/>
          <cell r="H74"/>
        </row>
        <row r="75">
          <cell r="A75" t="str">
            <v>Billings</v>
          </cell>
          <cell r="B75" t="str">
            <v>Second Q 2024 Activity:</v>
          </cell>
          <cell r="D75"/>
          <cell r="E75"/>
          <cell r="F75"/>
          <cell r="G75"/>
          <cell r="H75"/>
        </row>
        <row r="76">
          <cell r="A76" t="str">
            <v>Late Charges net of waived</v>
          </cell>
          <cell r="B76" t="str">
            <v>Second Q 2024 Activity:</v>
          </cell>
          <cell r="D76"/>
          <cell r="E76"/>
          <cell r="F76"/>
          <cell r="G76"/>
          <cell r="H76"/>
        </row>
        <row r="77">
          <cell r="A77" t="str">
            <v>Late Filing fee</v>
          </cell>
          <cell r="B77" t="str">
            <v>Second Q 2024 Activity:</v>
          </cell>
          <cell r="D77"/>
          <cell r="E77"/>
          <cell r="F77"/>
          <cell r="G77"/>
          <cell r="H77"/>
        </row>
        <row r="78">
          <cell r="A78" t="str">
            <v>Deferred Payment Plan Fees</v>
          </cell>
          <cell r="B78" t="str">
            <v>Second Q 2024 Activity:</v>
          </cell>
          <cell r="D78"/>
          <cell r="E78"/>
          <cell r="F78"/>
          <cell r="G78"/>
          <cell r="H78"/>
        </row>
        <row r="79">
          <cell r="A79" t="str">
            <v>Bad Debt expense</v>
          </cell>
          <cell r="B79" t="str">
            <v>Second Q 2024 Activity:</v>
          </cell>
          <cell r="D79"/>
          <cell r="E79"/>
          <cell r="F79"/>
          <cell r="G79"/>
          <cell r="H79"/>
        </row>
        <row r="80">
          <cell r="A80" t="str">
            <v>Bad Debt expense (COMAD)</v>
          </cell>
          <cell r="B80" t="str">
            <v>Second Q 2024 Activity:</v>
          </cell>
          <cell r="D80"/>
          <cell r="E80"/>
          <cell r="F80"/>
          <cell r="G80"/>
          <cell r="H80"/>
        </row>
        <row r="81">
          <cell r="A81" t="str">
            <v>Program Disbursements</v>
          </cell>
          <cell r="B81" t="str">
            <v>Second Q 2024 Activity:</v>
          </cell>
          <cell r="D81"/>
          <cell r="E81"/>
          <cell r="F81"/>
          <cell r="G81"/>
          <cell r="H81"/>
        </row>
        <row r="82">
          <cell r="A82" t="str">
            <v>Admin Expenses</v>
          </cell>
          <cell r="B82" t="str">
            <v>Second Q 2024 Activity:</v>
          </cell>
          <cell r="D82"/>
          <cell r="E82"/>
          <cell r="F82"/>
          <cell r="G82"/>
          <cell r="H82"/>
        </row>
        <row r="83">
          <cell r="A83" t="str">
            <v>Admin Expenses</v>
          </cell>
          <cell r="B83" t="str">
            <v>Second Q 2024 Activity:</v>
          </cell>
          <cell r="D83"/>
          <cell r="E83"/>
          <cell r="F83"/>
          <cell r="G83"/>
          <cell r="H83"/>
        </row>
        <row r="84">
          <cell r="A84" t="str">
            <v>Future Funded Expenses</v>
          </cell>
          <cell r="B84" t="str">
            <v>Second Q 2024 Activity:</v>
          </cell>
          <cell r="D84"/>
          <cell r="E84"/>
          <cell r="F84"/>
          <cell r="G84"/>
          <cell r="H84"/>
        </row>
        <row r="85">
          <cell r="A85" t="str">
            <v>Interest Income</v>
          </cell>
          <cell r="B85" t="str">
            <v>Second Q 2024 Activity:</v>
          </cell>
          <cell r="D85"/>
          <cell r="E85"/>
          <cell r="F85"/>
          <cell r="G85"/>
          <cell r="H85"/>
        </row>
        <row r="86">
          <cell r="B86" t="str">
            <v>Second Q 2024 Activity:</v>
          </cell>
          <cell r="D86"/>
          <cell r="E86"/>
          <cell r="F86"/>
          <cell r="G86"/>
          <cell r="H86"/>
        </row>
        <row r="87">
          <cell r="A87"/>
          <cell r="B87" t="str">
            <v>Second Q 2024 Activity:</v>
          </cell>
          <cell r="D87">
            <v>3750902586.481688</v>
          </cell>
          <cell r="E87">
            <v>826531856.59322286</v>
          </cell>
          <cell r="F87">
            <v>330359341.86088109</v>
          </cell>
          <cell r="G87">
            <v>992644999.83420599</v>
          </cell>
          <cell r="H87">
            <v>86840351.920000017</v>
          </cell>
        </row>
        <row r="88">
          <cell r="A88"/>
          <cell r="B88" t="str">
            <v>Second Q 2024 Activity:</v>
          </cell>
          <cell r="D88"/>
          <cell r="E88"/>
          <cell r="F88"/>
          <cell r="G88"/>
          <cell r="H88"/>
        </row>
        <row r="89">
          <cell r="B89" t="str">
            <v>Second Q 2024 Activity:</v>
          </cell>
          <cell r="D89"/>
          <cell r="E89"/>
          <cell r="F89"/>
          <cell r="G89"/>
          <cell r="H89"/>
        </row>
        <row r="90">
          <cell r="B90" t="str">
            <v>Second Q 2024 Activity:</v>
          </cell>
          <cell r="D90"/>
          <cell r="E90"/>
          <cell r="F90"/>
          <cell r="G90"/>
          <cell r="H90"/>
        </row>
        <row r="91">
          <cell r="A91" t="str">
            <v>Billings</v>
          </cell>
          <cell r="B91" t="str">
            <v>Second Q 2024 Activity:</v>
          </cell>
          <cell r="D91"/>
          <cell r="E91"/>
          <cell r="F91"/>
          <cell r="G91"/>
          <cell r="H91"/>
        </row>
        <row r="92">
          <cell r="A92" t="str">
            <v>Late Charges net of waived</v>
          </cell>
          <cell r="B92" t="str">
            <v>Second Q 2024 Activity:</v>
          </cell>
          <cell r="D92"/>
          <cell r="E92"/>
          <cell r="F92"/>
          <cell r="G92"/>
          <cell r="H92"/>
        </row>
        <row r="93">
          <cell r="A93" t="str">
            <v>Late Filing fee</v>
          </cell>
          <cell r="B93" t="str">
            <v>Second Q 2024 Activity:</v>
          </cell>
          <cell r="D93"/>
          <cell r="E93"/>
          <cell r="F93"/>
          <cell r="G93"/>
          <cell r="H93"/>
        </row>
        <row r="94">
          <cell r="A94" t="str">
            <v>Deferred Payment Plan Fees</v>
          </cell>
          <cell r="B94" t="str">
            <v>Second Q 2024 Activity:</v>
          </cell>
          <cell r="D94"/>
          <cell r="E94"/>
          <cell r="F94"/>
          <cell r="G94"/>
          <cell r="H94"/>
        </row>
        <row r="95">
          <cell r="A95" t="str">
            <v>Bad Debt expense</v>
          </cell>
          <cell r="B95" t="str">
            <v>Second Q 2024 Activity:</v>
          </cell>
          <cell r="D95"/>
          <cell r="E95"/>
          <cell r="F95"/>
          <cell r="G95"/>
          <cell r="H95"/>
        </row>
        <row r="96">
          <cell r="A96" t="str">
            <v>Bad Debt expense (COMAD)</v>
          </cell>
          <cell r="B96" t="str">
            <v>Second Q 2024 Activity:</v>
          </cell>
          <cell r="D96"/>
          <cell r="E96"/>
          <cell r="F96"/>
          <cell r="G96"/>
          <cell r="H96"/>
        </row>
        <row r="97">
          <cell r="A97" t="str">
            <v>Program Disbursements</v>
          </cell>
          <cell r="B97" t="str">
            <v>Second Q 2024 Activity:</v>
          </cell>
          <cell r="D97"/>
          <cell r="E97"/>
          <cell r="F97"/>
          <cell r="G97"/>
          <cell r="H97"/>
        </row>
        <row r="98">
          <cell r="A98" t="str">
            <v>Admin Expenses</v>
          </cell>
          <cell r="B98" t="str">
            <v>Second Q 2024 Activity:</v>
          </cell>
          <cell r="D98"/>
          <cell r="E98"/>
          <cell r="F98"/>
          <cell r="G98"/>
          <cell r="H98"/>
        </row>
        <row r="99">
          <cell r="A99" t="str">
            <v>Admin Expenses</v>
          </cell>
          <cell r="B99" t="str">
            <v>Second Q 2024 Activity:</v>
          </cell>
          <cell r="D99"/>
          <cell r="E99"/>
          <cell r="F99"/>
          <cell r="G99"/>
          <cell r="H99"/>
        </row>
        <row r="100">
          <cell r="A100" t="str">
            <v>Future Funded Expenses</v>
          </cell>
          <cell r="B100" t="str">
            <v>Second Q 2024 Activity:</v>
          </cell>
          <cell r="D100"/>
          <cell r="E100"/>
          <cell r="F100"/>
          <cell r="G100"/>
          <cell r="H100"/>
        </row>
        <row r="101">
          <cell r="A101" t="str">
            <v>Interest Income</v>
          </cell>
          <cell r="B101" t="str">
            <v>Second Q 2024 Activity:</v>
          </cell>
          <cell r="D101"/>
          <cell r="E101"/>
          <cell r="F101"/>
          <cell r="G101"/>
          <cell r="H101"/>
        </row>
        <row r="102">
          <cell r="B102" t="str">
            <v>Second Q 2024 Activity:</v>
          </cell>
          <cell r="D102"/>
          <cell r="E102"/>
          <cell r="F102"/>
          <cell r="G102"/>
          <cell r="H102"/>
        </row>
        <row r="103">
          <cell r="A103"/>
          <cell r="B103" t="str">
            <v>Second Q 2024 Activity:</v>
          </cell>
          <cell r="D103">
            <v>3750902586.481688</v>
          </cell>
          <cell r="E103">
            <v>826531856.59322286</v>
          </cell>
          <cell r="F103">
            <v>330359341.86088109</v>
          </cell>
          <cell r="G103">
            <v>992644999.83420599</v>
          </cell>
          <cell r="H103">
            <v>86840351.920000017</v>
          </cell>
        </row>
        <row r="104">
          <cell r="A104"/>
          <cell r="B104" t="str">
            <v>Second Q 2024 Activity:</v>
          </cell>
          <cell r="D104"/>
          <cell r="E104"/>
          <cell r="F104"/>
          <cell r="G104"/>
          <cell r="H104"/>
        </row>
        <row r="105">
          <cell r="B105" t="str">
            <v>Second Q 2024 Activity:</v>
          </cell>
          <cell r="D105"/>
          <cell r="E105"/>
          <cell r="F105"/>
          <cell r="G105"/>
          <cell r="H105"/>
        </row>
        <row r="106">
          <cell r="B106" t="str">
            <v>Third Q 2024 Activity:</v>
          </cell>
          <cell r="D106"/>
          <cell r="E106"/>
          <cell r="F106"/>
          <cell r="G106"/>
          <cell r="H106"/>
        </row>
        <row r="107">
          <cell r="A107" t="str">
            <v>Billings</v>
          </cell>
          <cell r="B107" t="str">
            <v>Third Q 2024 Activity:</v>
          </cell>
          <cell r="D107"/>
          <cell r="E107"/>
          <cell r="F107"/>
          <cell r="G107"/>
          <cell r="H107"/>
        </row>
        <row r="108">
          <cell r="A108" t="str">
            <v>Late Charges net of waived</v>
          </cell>
          <cell r="B108" t="str">
            <v>Third Q 2024 Activity:</v>
          </cell>
          <cell r="D108"/>
          <cell r="E108"/>
          <cell r="F108"/>
          <cell r="G108"/>
          <cell r="H108"/>
        </row>
        <row r="109">
          <cell r="A109" t="str">
            <v>Late Filing fee</v>
          </cell>
          <cell r="B109" t="str">
            <v>Third Q 2024 Activity:</v>
          </cell>
          <cell r="D109"/>
          <cell r="E109"/>
          <cell r="F109"/>
          <cell r="G109"/>
          <cell r="H109"/>
        </row>
        <row r="110">
          <cell r="A110" t="str">
            <v>Deferred Payment Plan Fees</v>
          </cell>
          <cell r="B110" t="str">
            <v>Third Q 2024 Activity:</v>
          </cell>
          <cell r="D110"/>
          <cell r="E110"/>
          <cell r="F110"/>
          <cell r="G110"/>
          <cell r="H110"/>
        </row>
        <row r="111">
          <cell r="A111" t="str">
            <v>Bad Debt expense</v>
          </cell>
          <cell r="B111" t="str">
            <v>Third Q 2024 Activity:</v>
          </cell>
          <cell r="D111"/>
          <cell r="E111"/>
          <cell r="F111"/>
          <cell r="G111"/>
          <cell r="H111"/>
        </row>
        <row r="112">
          <cell r="A112" t="str">
            <v>Bad Debt expense (COMAD)</v>
          </cell>
          <cell r="B112" t="str">
            <v>Third Q 2024 Activity:</v>
          </cell>
          <cell r="D112"/>
          <cell r="E112"/>
          <cell r="F112"/>
          <cell r="G112"/>
          <cell r="H112"/>
        </row>
        <row r="113">
          <cell r="A113" t="str">
            <v>Program Disbursements</v>
          </cell>
          <cell r="B113" t="str">
            <v>Third Q 2024 Activity:</v>
          </cell>
          <cell r="D113"/>
          <cell r="E113"/>
          <cell r="F113"/>
          <cell r="G113"/>
          <cell r="H113"/>
        </row>
        <row r="114">
          <cell r="A114" t="str">
            <v>Admin Expenses</v>
          </cell>
          <cell r="B114" t="str">
            <v>Third Q 2024 Activity:</v>
          </cell>
          <cell r="D114"/>
          <cell r="E114"/>
          <cell r="F114"/>
          <cell r="G114"/>
          <cell r="H114"/>
        </row>
        <row r="115">
          <cell r="A115" t="str">
            <v>Admin Expenses</v>
          </cell>
          <cell r="B115" t="str">
            <v>Third Q 2024 Activity:</v>
          </cell>
          <cell r="D115"/>
          <cell r="E115"/>
          <cell r="F115"/>
          <cell r="G115"/>
          <cell r="H115"/>
        </row>
        <row r="116">
          <cell r="A116" t="str">
            <v>Future Funded Expenses</v>
          </cell>
          <cell r="B116" t="str">
            <v>Third Q 2024 Activity:</v>
          </cell>
          <cell r="D116"/>
          <cell r="E116"/>
          <cell r="F116"/>
          <cell r="G116"/>
          <cell r="H116"/>
        </row>
        <row r="117">
          <cell r="A117" t="str">
            <v>Interest Income</v>
          </cell>
          <cell r="B117" t="str">
            <v>Third Q 2024 Activity:</v>
          </cell>
          <cell r="D117"/>
          <cell r="E117"/>
          <cell r="F117"/>
          <cell r="G117"/>
          <cell r="H117"/>
        </row>
        <row r="118">
          <cell r="B118" t="str">
            <v>Third Q 2024 Activity:</v>
          </cell>
          <cell r="D118"/>
          <cell r="E118"/>
          <cell r="F118"/>
          <cell r="G118"/>
          <cell r="H118"/>
        </row>
        <row r="119">
          <cell r="A119"/>
          <cell r="B119" t="str">
            <v>Third Q 2024 Activity:</v>
          </cell>
          <cell r="D119">
            <v>3750902586.481688</v>
          </cell>
          <cell r="E119">
            <v>826531856.59322286</v>
          </cell>
          <cell r="F119">
            <v>330359341.86088109</v>
          </cell>
          <cell r="G119">
            <v>992644999.83420599</v>
          </cell>
          <cell r="H119">
            <v>86840351.920000017</v>
          </cell>
        </row>
        <row r="120">
          <cell r="A120"/>
          <cell r="B120" t="str">
            <v>Third Q 2024 Activity:</v>
          </cell>
          <cell r="D120"/>
          <cell r="E120"/>
          <cell r="F120"/>
          <cell r="G120"/>
          <cell r="H120"/>
        </row>
        <row r="121">
          <cell r="B121" t="str">
            <v>Third Q 2024 Activity:</v>
          </cell>
          <cell r="D121"/>
          <cell r="E121"/>
          <cell r="F121"/>
          <cell r="G121"/>
          <cell r="H121"/>
        </row>
        <row r="122">
          <cell r="B122" t="str">
            <v>Third Q 2024 Activity:</v>
          </cell>
          <cell r="D122"/>
          <cell r="E122"/>
          <cell r="F122"/>
          <cell r="G122"/>
          <cell r="H122"/>
        </row>
        <row r="123">
          <cell r="A123" t="str">
            <v>Billings</v>
          </cell>
          <cell r="B123" t="str">
            <v>Third Q 2024 Activity:</v>
          </cell>
          <cell r="D123"/>
          <cell r="E123"/>
          <cell r="F123"/>
          <cell r="G123"/>
          <cell r="H123"/>
        </row>
        <row r="124">
          <cell r="A124" t="str">
            <v>Late Charges net of waived</v>
          </cell>
          <cell r="B124" t="str">
            <v>Third Q 2024 Activity:</v>
          </cell>
          <cell r="D124"/>
          <cell r="E124"/>
          <cell r="F124"/>
          <cell r="G124"/>
          <cell r="H124"/>
        </row>
        <row r="125">
          <cell r="A125" t="str">
            <v>Late Filing fee</v>
          </cell>
          <cell r="B125" t="str">
            <v>Third Q 2024 Activity:</v>
          </cell>
          <cell r="D125"/>
          <cell r="E125"/>
          <cell r="F125"/>
          <cell r="G125"/>
          <cell r="H125"/>
        </row>
        <row r="126">
          <cell r="A126" t="str">
            <v>Deferred Payment Plan Fees</v>
          </cell>
          <cell r="B126" t="str">
            <v>Third Q 2024 Activity:</v>
          </cell>
          <cell r="D126"/>
          <cell r="E126"/>
          <cell r="F126"/>
          <cell r="G126"/>
          <cell r="H126"/>
        </row>
        <row r="127">
          <cell r="A127" t="str">
            <v>Bad Debt expense</v>
          </cell>
          <cell r="B127" t="str">
            <v>Third Q 2024 Activity:</v>
          </cell>
          <cell r="D127"/>
          <cell r="E127"/>
          <cell r="F127"/>
          <cell r="G127"/>
          <cell r="H127"/>
        </row>
        <row r="128">
          <cell r="A128" t="str">
            <v>Bad Debt expense (COMAD)</v>
          </cell>
          <cell r="B128" t="str">
            <v>Third Q 2024 Activity:</v>
          </cell>
          <cell r="D128"/>
          <cell r="E128"/>
          <cell r="F128"/>
          <cell r="G128"/>
          <cell r="H128"/>
        </row>
        <row r="129">
          <cell r="A129" t="str">
            <v>Program Disbursements</v>
          </cell>
          <cell r="B129" t="str">
            <v>Third Q 2024 Activity:</v>
          </cell>
          <cell r="D129"/>
          <cell r="E129"/>
          <cell r="F129"/>
          <cell r="G129"/>
          <cell r="H129"/>
        </row>
        <row r="130">
          <cell r="A130" t="str">
            <v>Admin Expenses</v>
          </cell>
          <cell r="B130" t="str">
            <v>Third Q 2024 Activity:</v>
          </cell>
          <cell r="D130"/>
          <cell r="E130"/>
          <cell r="F130"/>
          <cell r="G130"/>
          <cell r="H130"/>
        </row>
        <row r="131">
          <cell r="A131" t="str">
            <v>Admin Expenses</v>
          </cell>
          <cell r="B131" t="str">
            <v>Third Q 2024 Activity:</v>
          </cell>
          <cell r="D131"/>
          <cell r="E131"/>
          <cell r="F131"/>
          <cell r="G131"/>
          <cell r="H131"/>
        </row>
        <row r="132">
          <cell r="A132" t="str">
            <v>Future Funded Expenses</v>
          </cell>
          <cell r="B132" t="str">
            <v>Third Q 2024 Activity:</v>
          </cell>
          <cell r="D132"/>
          <cell r="E132"/>
          <cell r="F132"/>
          <cell r="G132"/>
          <cell r="H132"/>
        </row>
        <row r="133">
          <cell r="A133" t="str">
            <v>Interest Income</v>
          </cell>
          <cell r="B133" t="str">
            <v>Third Q 2024 Activity:</v>
          </cell>
          <cell r="D133"/>
          <cell r="E133"/>
          <cell r="F133"/>
          <cell r="G133"/>
          <cell r="H133"/>
        </row>
        <row r="134">
          <cell r="B134" t="str">
            <v>Third Q 2024 Activity:</v>
          </cell>
          <cell r="D134"/>
          <cell r="E134"/>
          <cell r="F134"/>
          <cell r="G134"/>
          <cell r="H134"/>
        </row>
        <row r="135">
          <cell r="A135"/>
          <cell r="B135" t="str">
            <v>Third Q 2024 Activity:</v>
          </cell>
          <cell r="D135">
            <v>3750902586.481688</v>
          </cell>
          <cell r="E135">
            <v>826531856.59322286</v>
          </cell>
          <cell r="F135">
            <v>330359341.86088109</v>
          </cell>
          <cell r="G135">
            <v>992644999.83420599</v>
          </cell>
          <cell r="H135">
            <v>86840351.920000017</v>
          </cell>
        </row>
        <row r="136">
          <cell r="A136"/>
          <cell r="B136" t="str">
            <v>Third Q 2024 Activity:</v>
          </cell>
          <cell r="D136"/>
          <cell r="E136"/>
          <cell r="F136"/>
          <cell r="G136"/>
          <cell r="H136"/>
        </row>
        <row r="137">
          <cell r="B137" t="str">
            <v>Third Q 2024 Activity:</v>
          </cell>
          <cell r="D137"/>
          <cell r="E137"/>
          <cell r="F137"/>
          <cell r="G137"/>
          <cell r="H137"/>
        </row>
        <row r="138">
          <cell r="B138" t="str">
            <v>Third Q 2024 Activity:</v>
          </cell>
          <cell r="D138"/>
          <cell r="E138"/>
          <cell r="F138"/>
          <cell r="G138"/>
          <cell r="H138"/>
        </row>
        <row r="139">
          <cell r="A139" t="str">
            <v>Billings</v>
          </cell>
          <cell r="B139" t="str">
            <v>Third Q 2024 Activity:</v>
          </cell>
          <cell r="D139"/>
          <cell r="E139"/>
          <cell r="F139"/>
          <cell r="G139"/>
          <cell r="H139"/>
        </row>
        <row r="140">
          <cell r="A140" t="str">
            <v>Late Charges net of waived</v>
          </cell>
          <cell r="B140" t="str">
            <v>Third Q 2024 Activity:</v>
          </cell>
          <cell r="D140"/>
          <cell r="E140"/>
          <cell r="F140"/>
          <cell r="G140"/>
          <cell r="H140"/>
        </row>
        <row r="141">
          <cell r="A141" t="str">
            <v>Late Filing fee</v>
          </cell>
          <cell r="B141" t="str">
            <v>Third Q 2024 Activity:</v>
          </cell>
          <cell r="D141"/>
          <cell r="E141"/>
          <cell r="F141"/>
          <cell r="G141"/>
          <cell r="H141"/>
        </row>
        <row r="142">
          <cell r="A142" t="str">
            <v>Deferred Payment Plan Fees</v>
          </cell>
          <cell r="B142" t="str">
            <v>Third Q 2024 Activity:</v>
          </cell>
          <cell r="D142"/>
          <cell r="E142"/>
          <cell r="F142"/>
          <cell r="G142"/>
          <cell r="H142"/>
        </row>
        <row r="143">
          <cell r="A143" t="str">
            <v>Bad Debt expense</v>
          </cell>
          <cell r="B143" t="str">
            <v>Third Q 2024 Activity:</v>
          </cell>
          <cell r="D143"/>
          <cell r="E143"/>
          <cell r="F143"/>
          <cell r="G143"/>
          <cell r="H143"/>
        </row>
        <row r="144">
          <cell r="A144" t="str">
            <v>Bad Debt expense (COMAD)</v>
          </cell>
          <cell r="B144" t="str">
            <v>Third Q 2024 Activity:</v>
          </cell>
          <cell r="D144"/>
          <cell r="E144"/>
          <cell r="F144"/>
          <cell r="G144"/>
          <cell r="H144"/>
        </row>
        <row r="145">
          <cell r="A145" t="str">
            <v>Program Disbursements</v>
          </cell>
          <cell r="B145" t="str">
            <v>Third Q 2024 Activity:</v>
          </cell>
          <cell r="D145"/>
          <cell r="E145"/>
          <cell r="F145"/>
          <cell r="G145"/>
          <cell r="H145"/>
        </row>
        <row r="146">
          <cell r="A146" t="str">
            <v>Admin Expenses</v>
          </cell>
          <cell r="B146" t="str">
            <v>Third Q 2024 Activity:</v>
          </cell>
          <cell r="D146"/>
          <cell r="E146"/>
          <cell r="F146"/>
          <cell r="G146"/>
          <cell r="H146"/>
        </row>
        <row r="147">
          <cell r="A147" t="str">
            <v>Admin Expenses</v>
          </cell>
          <cell r="B147" t="str">
            <v>Third Q 2024 Activity:</v>
          </cell>
          <cell r="D147"/>
          <cell r="E147"/>
          <cell r="F147"/>
          <cell r="G147"/>
          <cell r="H147"/>
        </row>
        <row r="148">
          <cell r="A148" t="str">
            <v>Future Funded Expenses</v>
          </cell>
          <cell r="B148" t="str">
            <v>Third Q 2024 Activity:</v>
          </cell>
          <cell r="D148"/>
          <cell r="E148"/>
          <cell r="F148"/>
          <cell r="G148"/>
          <cell r="H148"/>
        </row>
        <row r="149">
          <cell r="A149" t="str">
            <v>Interest Income</v>
          </cell>
          <cell r="B149" t="str">
            <v>Third Q 2024 Activity:</v>
          </cell>
          <cell r="D149"/>
          <cell r="E149"/>
          <cell r="F149"/>
          <cell r="G149"/>
          <cell r="H149"/>
        </row>
        <row r="150">
          <cell r="B150" t="str">
            <v>Third Q 2024 Activity:</v>
          </cell>
          <cell r="D150"/>
          <cell r="E150"/>
          <cell r="F150"/>
          <cell r="G150"/>
          <cell r="H150"/>
        </row>
        <row r="151">
          <cell r="A151"/>
          <cell r="B151" t="str">
            <v>Third Q 2024 Activity:</v>
          </cell>
          <cell r="D151">
            <v>3750902586.481688</v>
          </cell>
          <cell r="E151">
            <v>826531856.59322286</v>
          </cell>
          <cell r="F151">
            <v>330359341.86088109</v>
          </cell>
          <cell r="G151">
            <v>992644999.83420599</v>
          </cell>
          <cell r="H151">
            <v>86840351.920000017</v>
          </cell>
        </row>
        <row r="152">
          <cell r="A152"/>
          <cell r="B152" t="str">
            <v>Third Q 2024 Activity:</v>
          </cell>
          <cell r="D152"/>
          <cell r="E152"/>
          <cell r="F152"/>
          <cell r="G152"/>
          <cell r="H152"/>
        </row>
        <row r="153">
          <cell r="B153" t="str">
            <v>Third Q 2024 Activity:</v>
          </cell>
          <cell r="D153"/>
          <cell r="E153"/>
          <cell r="F153"/>
          <cell r="G153"/>
          <cell r="H153"/>
        </row>
        <row r="154">
          <cell r="B154" t="str">
            <v>Fourth Q 2024 Activity:</v>
          </cell>
          <cell r="D154"/>
          <cell r="E154"/>
          <cell r="F154"/>
          <cell r="G154"/>
          <cell r="H154"/>
        </row>
        <row r="155">
          <cell r="A155" t="str">
            <v>Billings</v>
          </cell>
          <cell r="B155" t="str">
            <v>Fourth Q 2024 Activity:</v>
          </cell>
          <cell r="D155">
            <v>218666355.09</v>
          </cell>
          <cell r="E155">
            <v>357843027.51999998</v>
          </cell>
          <cell r="F155">
            <v>88135928.840000004</v>
          </cell>
          <cell r="G155">
            <v>32632606.559999999</v>
          </cell>
          <cell r="H155"/>
        </row>
        <row r="156">
          <cell r="A156" t="str">
            <v>Late Charges net of waived</v>
          </cell>
          <cell r="B156" t="str">
            <v>Fourth Q 2024 Activity:</v>
          </cell>
          <cell r="D156">
            <v>81449.13</v>
          </cell>
          <cell r="E156">
            <v>510637.82</v>
          </cell>
          <cell r="F156">
            <v>35240.01</v>
          </cell>
          <cell r="G156">
            <v>13901.73</v>
          </cell>
          <cell r="H156">
            <v>-684.14</v>
          </cell>
        </row>
        <row r="157">
          <cell r="A157" t="str">
            <v>Late Filing fee</v>
          </cell>
          <cell r="B157" t="str">
            <v>Fourth Q 2024 Activity:</v>
          </cell>
          <cell r="D157">
            <v>214154.96</v>
          </cell>
          <cell r="E157">
            <v>350460.22</v>
          </cell>
          <cell r="F157">
            <v>86317.57</v>
          </cell>
          <cell r="G157">
            <v>31959.35</v>
          </cell>
          <cell r="H157"/>
        </row>
        <row r="158">
          <cell r="A158" t="str">
            <v>Deferred Payment Plan Fees</v>
          </cell>
          <cell r="B158" t="str">
            <v>Fourth Q 2024 Activity:</v>
          </cell>
          <cell r="D158"/>
          <cell r="E158"/>
          <cell r="F158"/>
          <cell r="G158"/>
          <cell r="H158"/>
        </row>
        <row r="159">
          <cell r="A159" t="str">
            <v>Bad Debt expense</v>
          </cell>
          <cell r="B159" t="str">
            <v>Fourth Q 2024 Activity:</v>
          </cell>
          <cell r="D159">
            <v>-672779.86</v>
          </cell>
          <cell r="E159">
            <v>-1100990.51</v>
          </cell>
          <cell r="F159">
            <v>-271171.46999999997</v>
          </cell>
          <cell r="G159">
            <v>-100402.1</v>
          </cell>
          <cell r="H159"/>
        </row>
        <row r="160">
          <cell r="A160" t="str">
            <v>Bad Debt expense (COMAD)</v>
          </cell>
          <cell r="B160" t="str">
            <v>Fourth Q 2024 Activity:</v>
          </cell>
          <cell r="D160">
            <v>-400997.57</v>
          </cell>
          <cell r="E160">
            <v>-768938.07</v>
          </cell>
          <cell r="F160"/>
          <cell r="G160">
            <v>802467.49</v>
          </cell>
          <cell r="H160"/>
        </row>
        <row r="161">
          <cell r="A161" t="str">
            <v>Program Disbursements</v>
          </cell>
          <cell r="B161" t="str">
            <v>Fourth Q 2024 Activity:</v>
          </cell>
          <cell r="D161">
            <v>-311228494.82999998</v>
          </cell>
          <cell r="E161">
            <v>-367043796.63</v>
          </cell>
          <cell r="F161">
            <v>-51734958</v>
          </cell>
          <cell r="G161">
            <v>-41507147.219999999</v>
          </cell>
          <cell r="H161">
            <v>-1162249.46</v>
          </cell>
        </row>
        <row r="162">
          <cell r="A162" t="str">
            <v>Admin Expenses</v>
          </cell>
          <cell r="B162" t="str">
            <v>Fourth Q 2024 Activity:</v>
          </cell>
          <cell r="D162">
            <v>-6175220.9800000004</v>
          </cell>
          <cell r="E162">
            <v>-6293361.3899999997</v>
          </cell>
          <cell r="F162">
            <v>-6651683.8700000001</v>
          </cell>
          <cell r="G162">
            <v>-2035349.36</v>
          </cell>
          <cell r="H162">
            <v>-30130.21</v>
          </cell>
        </row>
        <row r="163">
          <cell r="A163" t="str">
            <v>Admin Expenses</v>
          </cell>
          <cell r="B163" t="str">
            <v>Fourth Q 2024 Activity:</v>
          </cell>
          <cell r="D163">
            <v>-95690.08</v>
          </cell>
          <cell r="E163">
            <v>-122377.54</v>
          </cell>
          <cell r="F163">
            <v>-44899.72</v>
          </cell>
          <cell r="G163">
            <v>-157424.82999999999</v>
          </cell>
          <cell r="H163">
            <v>-315.41000000000003</v>
          </cell>
        </row>
        <row r="164">
          <cell r="A164" t="str">
            <v>Future Funded Expenses</v>
          </cell>
          <cell r="B164" t="str">
            <v>Fourth Q 2024 Activity:</v>
          </cell>
          <cell r="D164"/>
          <cell r="E164">
            <v>1171000</v>
          </cell>
          <cell r="F164">
            <v>-16826000</v>
          </cell>
          <cell r="G164"/>
          <cell r="H164"/>
        </row>
        <row r="165">
          <cell r="A165" t="str">
            <v>Interest Income</v>
          </cell>
          <cell r="B165" t="str">
            <v>Fourth Q 2024 Activity:</v>
          </cell>
          <cell r="D165">
            <v>7798.97</v>
          </cell>
          <cell r="E165">
            <v>12926.73</v>
          </cell>
          <cell r="F165">
            <v>3143.47</v>
          </cell>
          <cell r="G165">
            <v>1163.8800000000001</v>
          </cell>
          <cell r="H165"/>
        </row>
        <row r="166">
          <cell r="B166" t="str">
            <v>Fourth Q 2024 Activity:</v>
          </cell>
          <cell r="D166"/>
          <cell r="E166"/>
          <cell r="F166"/>
          <cell r="G166"/>
          <cell r="H166"/>
        </row>
        <row r="167">
          <cell r="A167"/>
          <cell r="B167" t="str">
            <v>Fourth Q 2024 Activity:</v>
          </cell>
          <cell r="D167">
            <v>3651299161.3116879</v>
          </cell>
          <cell r="E167">
            <v>811090444.74322283</v>
          </cell>
          <cell r="F167">
            <v>343091258.69088107</v>
          </cell>
          <cell r="G167">
            <v>982326775.33420599</v>
          </cell>
          <cell r="H167">
            <v>85646972.700000018</v>
          </cell>
        </row>
        <row r="168">
          <cell r="A168"/>
          <cell r="B168" t="str">
            <v>Fourth Q 2024 Activity:</v>
          </cell>
          <cell r="D168"/>
          <cell r="E168"/>
          <cell r="F168"/>
          <cell r="G168"/>
          <cell r="H168"/>
        </row>
        <row r="169">
          <cell r="B169" t="str">
            <v>Fourth Q 2024 Activity:</v>
          </cell>
          <cell r="D169"/>
          <cell r="E169"/>
          <cell r="F169"/>
          <cell r="G169"/>
          <cell r="H169"/>
        </row>
        <row r="170">
          <cell r="B170" t="str">
            <v>Fourth Q 2024 Activity:</v>
          </cell>
          <cell r="D170"/>
          <cell r="E170"/>
          <cell r="F170"/>
          <cell r="G170"/>
          <cell r="H170"/>
        </row>
        <row r="171">
          <cell r="A171" t="str">
            <v>Billings</v>
          </cell>
          <cell r="B171" t="str">
            <v>Fourth Q 2024 Activity:</v>
          </cell>
          <cell r="D171">
            <v>219827105.34</v>
          </cell>
          <cell r="E171">
            <v>359742571.62</v>
          </cell>
          <cell r="F171">
            <v>88603782.239999995</v>
          </cell>
          <cell r="G171">
            <v>32805830.780000001</v>
          </cell>
          <cell r="H171"/>
        </row>
        <row r="172">
          <cell r="A172" t="str">
            <v>Late Charges net of waived</v>
          </cell>
          <cell r="B172" t="str">
            <v>Fourth Q 2024 Activity:</v>
          </cell>
          <cell r="D172">
            <v>236751.27</v>
          </cell>
          <cell r="E172">
            <v>757324.04</v>
          </cell>
          <cell r="F172">
            <v>95425.26</v>
          </cell>
          <cell r="G172">
            <v>35331.480000000003</v>
          </cell>
          <cell r="H172"/>
        </row>
        <row r="173">
          <cell r="A173" t="str">
            <v>Late Filing fee</v>
          </cell>
          <cell r="B173" t="str">
            <v>Fourth Q 2024 Activity:</v>
          </cell>
          <cell r="D173">
            <v>142022.76</v>
          </cell>
          <cell r="E173">
            <v>232417.35</v>
          </cell>
          <cell r="F173">
            <v>57243.87</v>
          </cell>
          <cell r="G173">
            <v>21194.7</v>
          </cell>
          <cell r="H173"/>
        </row>
        <row r="174">
          <cell r="A174" t="str">
            <v>Deferred Payment Plan Fees</v>
          </cell>
          <cell r="B174" t="str">
            <v>Fourth Q 2024 Activity:</v>
          </cell>
          <cell r="D174"/>
          <cell r="E174"/>
          <cell r="F174"/>
          <cell r="G174"/>
          <cell r="H174"/>
        </row>
        <row r="175">
          <cell r="A175" t="str">
            <v>Bad Debt expense</v>
          </cell>
          <cell r="B175" t="str">
            <v>Fourth Q 2024 Activity:</v>
          </cell>
          <cell r="D175">
            <v>-787596.77</v>
          </cell>
          <cell r="E175">
            <v>-1288886.05</v>
          </cell>
          <cell r="F175">
            <v>-317449.71999999997</v>
          </cell>
          <cell r="G175">
            <v>-117536.76</v>
          </cell>
          <cell r="H175"/>
        </row>
        <row r="176">
          <cell r="A176" t="str">
            <v>Bad Debt expense (COMAD)</v>
          </cell>
          <cell r="B176" t="str">
            <v>Fourth Q 2024 Activity:</v>
          </cell>
          <cell r="D176">
            <v>-5330064.34</v>
          </cell>
          <cell r="E176">
            <v>-202041.83</v>
          </cell>
          <cell r="F176"/>
          <cell r="G176">
            <v>-166615.82</v>
          </cell>
          <cell r="H176"/>
        </row>
        <row r="177">
          <cell r="A177" t="str">
            <v>Program Disbursements</v>
          </cell>
          <cell r="B177" t="str">
            <v>Fourth Q 2024 Activity:</v>
          </cell>
          <cell r="D177">
            <v>-183670426.09</v>
          </cell>
          <cell r="E177">
            <v>-358812871.92000002</v>
          </cell>
          <cell r="F177">
            <v>-37335036</v>
          </cell>
          <cell r="G177">
            <v>-67822245.079999998</v>
          </cell>
          <cell r="H177">
            <v>-199780.09</v>
          </cell>
        </row>
        <row r="178">
          <cell r="A178" t="str">
            <v>Admin Expenses</v>
          </cell>
          <cell r="B178" t="str">
            <v>Fourth Q 2024 Activity:</v>
          </cell>
          <cell r="D178">
            <v>-8401918.1799999997</v>
          </cell>
          <cell r="E178">
            <v>-7104606.5300000003</v>
          </cell>
          <cell r="F178">
            <v>-5445206.4299999997</v>
          </cell>
          <cell r="G178">
            <v>-3161952.55</v>
          </cell>
          <cell r="H178">
            <v>-38098.21</v>
          </cell>
        </row>
        <row r="179">
          <cell r="A179" t="str">
            <v>Admin Expenses</v>
          </cell>
          <cell r="B179" t="str">
            <v>Fourth Q 2024 Activity:</v>
          </cell>
          <cell r="D179">
            <v>-95690.08</v>
          </cell>
          <cell r="E179">
            <v>-122377.54</v>
          </cell>
          <cell r="F179">
            <v>-46231.58</v>
          </cell>
          <cell r="G179">
            <v>-158182.06</v>
          </cell>
          <cell r="H179">
            <v>-315.41000000000003</v>
          </cell>
        </row>
        <row r="180">
          <cell r="A180" t="str">
            <v>Future Funded Expenses</v>
          </cell>
          <cell r="B180" t="str">
            <v>Fourth Q 2024 Activity:</v>
          </cell>
          <cell r="D180"/>
          <cell r="E180">
            <v>-217000</v>
          </cell>
          <cell r="F180">
            <v>-33725000</v>
          </cell>
          <cell r="G180"/>
          <cell r="H180"/>
        </row>
        <row r="181">
          <cell r="A181" t="str">
            <v>Interest Income</v>
          </cell>
          <cell r="B181" t="str">
            <v>Fourth Q 2024 Activity:</v>
          </cell>
          <cell r="D181">
            <v>4661.87</v>
          </cell>
          <cell r="E181">
            <v>7629.05</v>
          </cell>
          <cell r="F181">
            <v>1879.02</v>
          </cell>
          <cell r="G181">
            <v>695.71</v>
          </cell>
          <cell r="H181"/>
        </row>
        <row r="182">
          <cell r="B182" t="str">
            <v>Fourth Q 2024 Activity:</v>
          </cell>
          <cell r="D182"/>
          <cell r="E182"/>
          <cell r="F182"/>
          <cell r="G182"/>
          <cell r="H182"/>
        </row>
        <row r="183">
          <cell r="A183"/>
          <cell r="B183" t="str">
            <v>Fourth Q 2024 Activity:</v>
          </cell>
          <cell r="D183">
            <v>3673224007.0916882</v>
          </cell>
          <cell r="E183">
            <v>804082602.93322289</v>
          </cell>
          <cell r="F183">
            <v>354980665.3508811</v>
          </cell>
          <cell r="G183">
            <v>943763295.73420596</v>
          </cell>
          <cell r="H183">
            <v>85408778.990000024</v>
          </cell>
        </row>
        <row r="184">
          <cell r="A184"/>
          <cell r="B184" t="str">
            <v>Fourth Q 2024 Activity:</v>
          </cell>
          <cell r="D184"/>
          <cell r="E184"/>
          <cell r="F184"/>
          <cell r="G184"/>
          <cell r="H184"/>
        </row>
        <row r="185">
          <cell r="B185" t="str">
            <v>Fourth Q 2024 Activity:</v>
          </cell>
          <cell r="D185"/>
          <cell r="E185"/>
          <cell r="F185"/>
          <cell r="G185"/>
          <cell r="H185"/>
        </row>
        <row r="186">
          <cell r="B186" t="str">
            <v>Fourth Q 2024 Activity:</v>
          </cell>
          <cell r="D186"/>
          <cell r="E186"/>
          <cell r="F186"/>
          <cell r="G186"/>
          <cell r="H186"/>
        </row>
        <row r="187">
          <cell r="A187" t="str">
            <v>Billings</v>
          </cell>
          <cell r="B187" t="str">
            <v>Fourth Q 2024 Activity:</v>
          </cell>
          <cell r="D187">
            <v>217114365.22999999</v>
          </cell>
          <cell r="E187">
            <v>355303227.75999999</v>
          </cell>
          <cell r="F187">
            <v>87510381.900000006</v>
          </cell>
          <cell r="G187">
            <v>32400995.82</v>
          </cell>
          <cell r="H187"/>
        </row>
        <row r="188">
          <cell r="A188" t="str">
            <v>Late Charges net of waived</v>
          </cell>
          <cell r="B188" t="str">
            <v>Fourth Q 2024 Activity:</v>
          </cell>
          <cell r="D188">
            <v>104985.84</v>
          </cell>
          <cell r="E188">
            <v>554192.07999999996</v>
          </cell>
          <cell r="F188">
            <v>42144.11</v>
          </cell>
          <cell r="G188">
            <v>15604.04</v>
          </cell>
          <cell r="H188"/>
        </row>
        <row r="189">
          <cell r="A189" t="str">
            <v>Late Filing fee</v>
          </cell>
          <cell r="B189" t="str">
            <v>Fourth Q 2024 Activity:</v>
          </cell>
          <cell r="D189">
            <v>115781.85</v>
          </cell>
          <cell r="E189">
            <v>189474.64</v>
          </cell>
          <cell r="F189">
            <v>46667.17</v>
          </cell>
          <cell r="G189">
            <v>17278.669999999998</v>
          </cell>
          <cell r="H189"/>
        </row>
        <row r="190">
          <cell r="A190" t="str">
            <v>Deferred Payment Plan Fees</v>
          </cell>
          <cell r="B190" t="str">
            <v>Fourth Q 2024 Activity:</v>
          </cell>
          <cell r="D190"/>
          <cell r="E190"/>
          <cell r="F190"/>
          <cell r="G190"/>
          <cell r="H190"/>
        </row>
        <row r="191">
          <cell r="A191" t="str">
            <v>Bad Debt expense</v>
          </cell>
          <cell r="B191" t="str">
            <v>Fourth Q 2024 Activity:</v>
          </cell>
          <cell r="D191">
            <v>219762.44</v>
          </cell>
          <cell r="E191">
            <v>359636.75</v>
          </cell>
          <cell r="F191">
            <v>88577.72</v>
          </cell>
          <cell r="G191">
            <v>32796.18</v>
          </cell>
          <cell r="H191"/>
        </row>
        <row r="192">
          <cell r="A192" t="str">
            <v>Bad Debt expense (COMAD)</v>
          </cell>
          <cell r="B192" t="str">
            <v>Fourth Q 2024 Activity:</v>
          </cell>
          <cell r="D192">
            <v>1490427.74</v>
          </cell>
          <cell r="E192">
            <v>-945705.24</v>
          </cell>
          <cell r="F192">
            <v>-953</v>
          </cell>
          <cell r="G192">
            <v>402774.24</v>
          </cell>
          <cell r="H192"/>
        </row>
        <row r="193">
          <cell r="A193" t="str">
            <v>Program Disbursements</v>
          </cell>
          <cell r="B193" t="str">
            <v>Fourth Q 2024 Activity:</v>
          </cell>
          <cell r="D193">
            <v>-182698013.27000001</v>
          </cell>
          <cell r="E193">
            <v>-367548381.13</v>
          </cell>
          <cell r="F193">
            <v>165875258</v>
          </cell>
          <cell r="G193">
            <v>-40295743.710000001</v>
          </cell>
          <cell r="H193">
            <v>-537170.13</v>
          </cell>
        </row>
        <row r="194">
          <cell r="A194" t="str">
            <v>Admin Expenses</v>
          </cell>
          <cell r="B194" t="str">
            <v>Fourth Q 2024 Activity:</v>
          </cell>
          <cell r="D194">
            <v>-4410890.8</v>
          </cell>
          <cell r="E194">
            <v>-6031612.8700000001</v>
          </cell>
          <cell r="F194">
            <v>-6800168.9400000004</v>
          </cell>
          <cell r="G194">
            <v>-1656080.41</v>
          </cell>
          <cell r="H194">
            <v>-27254.98</v>
          </cell>
        </row>
        <row r="195">
          <cell r="A195" t="str">
            <v>Admin Expenses</v>
          </cell>
          <cell r="B195" t="str">
            <v>Fourth Q 2024 Activity:</v>
          </cell>
          <cell r="D195">
            <v>-123792.61</v>
          </cell>
          <cell r="E195">
            <v>-122377.54</v>
          </cell>
          <cell r="F195">
            <v>-47747.12</v>
          </cell>
          <cell r="G195">
            <v>-159273.9</v>
          </cell>
          <cell r="H195">
            <v>-315.41000000000003</v>
          </cell>
        </row>
        <row r="196">
          <cell r="A196" t="str">
            <v>Future Funded Expenses</v>
          </cell>
          <cell r="B196" t="str">
            <v>Fourth Q 2024 Activity:</v>
          </cell>
          <cell r="D196"/>
          <cell r="E196">
            <v>1235000</v>
          </cell>
          <cell r="F196">
            <v>-12979000</v>
          </cell>
          <cell r="G196"/>
          <cell r="H196"/>
        </row>
        <row r="197">
          <cell r="A197" t="str">
            <v>Interest Income</v>
          </cell>
          <cell r="B197" t="str">
            <v>Fourth Q 2024 Activity:</v>
          </cell>
          <cell r="D197">
            <v>4399.6899999999996</v>
          </cell>
          <cell r="E197">
            <v>7360.36</v>
          </cell>
          <cell r="F197">
            <v>1773.35</v>
          </cell>
          <cell r="G197">
            <v>656.59</v>
          </cell>
          <cell r="H197"/>
        </row>
        <row r="198">
          <cell r="B198" t="str">
            <v>Fourth Q 2024 Activity:</v>
          </cell>
          <cell r="D198"/>
          <cell r="E198"/>
          <cell r="F198"/>
          <cell r="G198"/>
          <cell r="H198"/>
        </row>
        <row r="199">
          <cell r="A199"/>
          <cell r="B199" t="str">
            <v>Fourth Q 2024 Activity:</v>
          </cell>
          <cell r="D199">
            <v>3705041033.2016883</v>
          </cell>
          <cell r="E199">
            <v>787083417.74322283</v>
          </cell>
          <cell r="F199">
            <v>588717598.54088116</v>
          </cell>
          <cell r="G199">
            <v>934522303.25420594</v>
          </cell>
          <cell r="H199">
            <v>84844038.470000029</v>
          </cell>
        </row>
        <row r="200">
          <cell r="A200"/>
          <cell r="B200" t="str">
            <v>Fourth Q 2024 Activity:</v>
          </cell>
          <cell r="D200"/>
          <cell r="E200"/>
          <cell r="F200"/>
          <cell r="G200"/>
          <cell r="H200"/>
        </row>
        <row r="206">
          <cell r="D206"/>
          <cell r="E206"/>
          <cell r="F206"/>
          <cell r="G206"/>
          <cell r="H206"/>
        </row>
        <row r="207">
          <cell r="D207"/>
          <cell r="E207"/>
          <cell r="F207"/>
          <cell r="G207"/>
          <cell r="H207"/>
        </row>
        <row r="208">
          <cell r="D208"/>
          <cell r="E208"/>
          <cell r="F208"/>
          <cell r="G208"/>
          <cell r="H208"/>
        </row>
        <row r="209">
          <cell r="D209"/>
          <cell r="E209"/>
          <cell r="F209"/>
          <cell r="G209"/>
          <cell r="H209"/>
        </row>
        <row r="210">
          <cell r="D210"/>
          <cell r="E210"/>
          <cell r="F210"/>
          <cell r="G210"/>
          <cell r="H210"/>
        </row>
        <row r="211">
          <cell r="D211"/>
          <cell r="E211"/>
          <cell r="F211"/>
          <cell r="G211"/>
          <cell r="H211"/>
        </row>
        <row r="212">
          <cell r="D212"/>
          <cell r="E212"/>
          <cell r="F212"/>
          <cell r="G212"/>
          <cell r="H212"/>
        </row>
        <row r="213">
          <cell r="D213"/>
          <cell r="E213"/>
          <cell r="F213"/>
          <cell r="G213"/>
          <cell r="H213"/>
        </row>
        <row r="214">
          <cell r="D214"/>
          <cell r="E214"/>
          <cell r="F214"/>
          <cell r="G214"/>
          <cell r="H214"/>
        </row>
        <row r="215">
          <cell r="D215"/>
          <cell r="E215"/>
          <cell r="F215"/>
          <cell r="G215"/>
          <cell r="H215"/>
        </row>
        <row r="216">
          <cell r="D216"/>
          <cell r="E216"/>
          <cell r="F216"/>
          <cell r="G216"/>
          <cell r="H216"/>
        </row>
        <row r="217">
          <cell r="D217"/>
          <cell r="E217"/>
          <cell r="F217"/>
          <cell r="G217"/>
          <cell r="H217"/>
        </row>
        <row r="218">
          <cell r="D218"/>
          <cell r="E218"/>
          <cell r="F218"/>
          <cell r="G218"/>
          <cell r="H218"/>
        </row>
        <row r="219">
          <cell r="D219"/>
          <cell r="E219"/>
          <cell r="F219"/>
          <cell r="G219"/>
          <cell r="H219"/>
        </row>
        <row r="220">
          <cell r="D220"/>
          <cell r="E220"/>
          <cell r="F220"/>
          <cell r="G220"/>
          <cell r="H220"/>
        </row>
        <row r="221">
          <cell r="D221"/>
          <cell r="E221"/>
          <cell r="F221"/>
          <cell r="G221"/>
          <cell r="H221"/>
        </row>
        <row r="222">
          <cell r="D222"/>
          <cell r="E222"/>
          <cell r="F222"/>
          <cell r="G222"/>
          <cell r="H222"/>
        </row>
        <row r="223">
          <cell r="D223"/>
          <cell r="E223"/>
          <cell r="F223"/>
          <cell r="G223"/>
          <cell r="H223"/>
        </row>
        <row r="224">
          <cell r="D224"/>
          <cell r="E224"/>
          <cell r="F224"/>
          <cell r="G224"/>
          <cell r="H224"/>
        </row>
        <row r="225">
          <cell r="D225"/>
          <cell r="E225"/>
          <cell r="F225"/>
          <cell r="G225"/>
          <cell r="H225"/>
        </row>
        <row r="226">
          <cell r="D226"/>
          <cell r="E226"/>
          <cell r="F226"/>
          <cell r="G226"/>
          <cell r="H226"/>
        </row>
        <row r="227">
          <cell r="D227"/>
          <cell r="E227"/>
          <cell r="F227"/>
          <cell r="G227"/>
          <cell r="H227"/>
        </row>
        <row r="228">
          <cell r="D228"/>
          <cell r="E228"/>
          <cell r="F228"/>
          <cell r="G228"/>
          <cell r="H228"/>
        </row>
        <row r="229">
          <cell r="D229"/>
          <cell r="E229"/>
          <cell r="F229"/>
          <cell r="G229"/>
          <cell r="H229"/>
        </row>
        <row r="230">
          <cell r="D230"/>
          <cell r="E230"/>
          <cell r="F230"/>
          <cell r="G230"/>
          <cell r="H230"/>
        </row>
        <row r="231">
          <cell r="D231"/>
          <cell r="E231"/>
          <cell r="F231"/>
          <cell r="G231"/>
          <cell r="H231"/>
        </row>
        <row r="232">
          <cell r="D232"/>
          <cell r="E232"/>
          <cell r="F232"/>
          <cell r="G232"/>
          <cell r="H232"/>
        </row>
        <row r="233">
          <cell r="D233"/>
          <cell r="E233"/>
          <cell r="F233"/>
          <cell r="G233"/>
          <cell r="H233"/>
        </row>
        <row r="234">
          <cell r="D234"/>
          <cell r="E234"/>
          <cell r="F234"/>
          <cell r="G234"/>
          <cell r="H234"/>
        </row>
        <row r="235">
          <cell r="D235"/>
          <cell r="E235"/>
          <cell r="F235"/>
          <cell r="G235"/>
          <cell r="H235"/>
        </row>
        <row r="236">
          <cell r="D236"/>
          <cell r="E236"/>
          <cell r="F236"/>
          <cell r="G236"/>
          <cell r="H236"/>
        </row>
        <row r="237">
          <cell r="E237"/>
        </row>
        <row r="238">
          <cell r="E238"/>
        </row>
        <row r="239">
          <cell r="E239"/>
        </row>
        <row r="240">
          <cell r="E240"/>
        </row>
        <row r="241">
          <cell r="E241"/>
        </row>
        <row r="242">
          <cell r="E242"/>
        </row>
        <row r="243">
          <cell r="E243"/>
        </row>
        <row r="244">
          <cell r="E244"/>
        </row>
        <row r="245">
          <cell r="E245"/>
        </row>
        <row r="246">
          <cell r="E246"/>
        </row>
        <row r="247">
          <cell r="E247"/>
        </row>
        <row r="248">
          <cell r="E248"/>
        </row>
        <row r="249">
          <cell r="E249"/>
        </row>
        <row r="250">
          <cell r="E250"/>
        </row>
        <row r="251">
          <cell r="E251"/>
        </row>
        <row r="252">
          <cell r="E252"/>
        </row>
        <row r="253">
          <cell r="E253"/>
        </row>
        <row r="254">
          <cell r="E254"/>
        </row>
        <row r="255">
          <cell r="E255"/>
        </row>
        <row r="256">
          <cell r="E256"/>
        </row>
        <row r="257">
          <cell r="E257"/>
        </row>
        <row r="258">
          <cell r="E258"/>
        </row>
        <row r="259">
          <cell r="E259"/>
        </row>
        <row r="260">
          <cell r="E260"/>
        </row>
        <row r="261">
          <cell r="E261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tabSelected="1" view="pageLayout" zoomScale="115" zoomScaleNormal="115" zoomScaleSheetLayoutView="100" zoomScalePageLayoutView="115" workbookViewId="0">
      <selection activeCell="B24" sqref="B24:F33"/>
    </sheetView>
  </sheetViews>
  <sheetFormatPr defaultColWidth="13.88671875" defaultRowHeight="13.2" x14ac:dyDescent="0.25"/>
  <cols>
    <col min="1" max="1" width="24.44140625" style="1" customWidth="1"/>
    <col min="2" max="7" width="20.88671875" style="11" customWidth="1"/>
    <col min="8" max="16384" width="13.88671875" style="1"/>
  </cols>
  <sheetData>
    <row r="1" spans="1:17" ht="15.6" x14ac:dyDescent="0.3">
      <c r="A1" s="14" t="s">
        <v>0</v>
      </c>
      <c r="B1" s="14"/>
      <c r="C1" s="14"/>
      <c r="D1" s="14"/>
      <c r="E1" s="14"/>
      <c r="F1" s="14"/>
      <c r="G1" s="14"/>
    </row>
    <row r="2" spans="1:17" ht="15.6" x14ac:dyDescent="0.3">
      <c r="A2" s="14" t="s">
        <v>1</v>
      </c>
      <c r="B2" s="14"/>
      <c r="C2" s="14"/>
      <c r="D2" s="14"/>
      <c r="E2" s="14"/>
      <c r="F2" s="14"/>
      <c r="G2" s="14"/>
    </row>
    <row r="3" spans="1:17" ht="15.6" x14ac:dyDescent="0.3">
      <c r="A3" s="14">
        <v>2024</v>
      </c>
      <c r="B3" s="14"/>
      <c r="C3" s="14"/>
      <c r="D3" s="14"/>
      <c r="E3" s="14"/>
      <c r="F3" s="14"/>
      <c r="G3" s="14"/>
    </row>
    <row r="5" spans="1:1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7" spans="1:17" s="5" customFormat="1" ht="13.8" thickBot="1" x14ac:dyDescent="0.3">
      <c r="A7" s="5" t="s">
        <v>18</v>
      </c>
      <c r="B7" s="3">
        <v>3752024422.8816867</v>
      </c>
      <c r="C7" s="3">
        <v>855636607.18322217</v>
      </c>
      <c r="D7" s="3">
        <v>486622477.59088111</v>
      </c>
      <c r="E7" s="3">
        <v>958291922.1742059</v>
      </c>
      <c r="F7" s="3">
        <v>88425733.900000006</v>
      </c>
      <c r="G7" s="4">
        <v>6141001163.7299948</v>
      </c>
    </row>
    <row r="8" spans="1:17" ht="13.8" thickTop="1" x14ac:dyDescent="0.25">
      <c r="B8" s="6"/>
      <c r="C8" s="6"/>
      <c r="D8" s="6"/>
      <c r="E8" s="6"/>
      <c r="F8" s="6"/>
      <c r="G8" s="6"/>
    </row>
    <row r="9" spans="1:17" x14ac:dyDescent="0.25">
      <c r="A9" s="13" t="s">
        <v>20</v>
      </c>
      <c r="B9" s="7"/>
      <c r="C9" s="7"/>
      <c r="D9" s="7"/>
      <c r="E9" s="7"/>
      <c r="F9" s="7"/>
      <c r="G9" s="7"/>
    </row>
    <row r="10" spans="1:17" x14ac:dyDescent="0.25">
      <c r="A10" s="1" t="s">
        <v>8</v>
      </c>
      <c r="B10" s="7">
        <f>SUMIFS('[1]M04 Monthly'!D:D, '[1]M04 Monthly'!$A:$A, '[1]M04 Quarterly'!$A10, '[1]M04 Monthly'!$B:$B, '[1]M04 Quarterly'!$A$9)</f>
        <v>645906563.02999997</v>
      </c>
      <c r="C10" s="7">
        <f>SUMIFS('[1]M04 Monthly'!E:E, '[1]M04 Monthly'!$A:$A, '[1]M04 Quarterly'!$A10, '[1]M04 Monthly'!$B:$B, '[1]M04 Quarterly'!$A$9)</f>
        <v>1109208697.01</v>
      </c>
      <c r="D10" s="7">
        <f>SUMIFS('[1]M04 Monthly'!F:F, '[1]M04 Monthly'!$A:$A, '[1]M04 Quarterly'!$A10, '[1]M04 Monthly'!$B:$B, '[1]M04 Quarterly'!$A$9)</f>
        <v>229387376.80000001</v>
      </c>
      <c r="E10" s="7">
        <f>SUMIFS('[1]M04 Monthly'!G:G, '[1]M04 Monthly'!$A:$A, '[1]M04 Quarterly'!$A10, '[1]M04 Monthly'!$B:$B, '[1]M04 Quarterly'!$A$9)</f>
        <v>171923761.63999999</v>
      </c>
      <c r="F10" s="7">
        <f>SUMIFS('[1]M04 Monthly'!H:H, '[1]M04 Monthly'!$A:$A, '[1]M04 Quarterly'!$A10, '[1]M04 Monthly'!$B:$B, '[1]M04 Quarterly'!$A$9)</f>
        <v>-530000</v>
      </c>
      <c r="G10" s="7">
        <f>SUM(B10:F10)</f>
        <v>2155896398.48</v>
      </c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x14ac:dyDescent="0.25">
      <c r="A11" s="1" t="s">
        <v>9</v>
      </c>
      <c r="B11" s="7">
        <f>SUMIFS('[1]M04 Monthly'!D:D, '[1]M04 Monthly'!$A:$A, '[1]M04 Quarterly'!$A11, '[1]M04 Monthly'!$B:$B, '[1]M04 Quarterly'!$A$9)</f>
        <v>481616.86</v>
      </c>
      <c r="C11" s="7">
        <f>SUMIFS('[1]M04 Monthly'!E:E, '[1]M04 Monthly'!$A:$A, '[1]M04 Quarterly'!$A11, '[1]M04 Monthly'!$B:$B, '[1]M04 Quarterly'!$A$9)</f>
        <v>1958845.6100000003</v>
      </c>
      <c r="D11" s="7">
        <f>SUMIFS('[1]M04 Monthly'!F:F, '[1]M04 Monthly'!$A:$A, '[1]M04 Quarterly'!$A11, '[1]M04 Monthly'!$B:$B, '[1]M04 Quarterly'!$A$9)</f>
        <v>167333.35</v>
      </c>
      <c r="E11" s="7">
        <f>SUMIFS('[1]M04 Monthly'!G:G, '[1]M04 Monthly'!$A:$A, '[1]M04 Quarterly'!$A11, '[1]M04 Monthly'!$B:$B, '[1]M04 Quarterly'!$A$9)</f>
        <v>137264.5</v>
      </c>
      <c r="F11" s="7">
        <f>SUMIFS('[1]M04 Monthly'!H:H, '[1]M04 Monthly'!$A:$A, '[1]M04 Quarterly'!$A11, '[1]M04 Monthly'!$B:$B, '[1]M04 Quarterly'!$A$9)</f>
        <v>0</v>
      </c>
      <c r="G11" s="7">
        <f t="shared" ref="G11:G19" si="0">SUM(B11:F11)</f>
        <v>2745060.3200000003</v>
      </c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x14ac:dyDescent="0.25">
      <c r="A12" s="1" t="s">
        <v>10</v>
      </c>
      <c r="B12" s="7">
        <f>SUMIFS('[1]M04 Monthly'!D:D, '[1]M04 Monthly'!$A:$A, '[1]M04 Quarterly'!$A12, '[1]M04 Monthly'!$B:$B, '[1]M04 Quarterly'!$A$9)</f>
        <v>320314.42</v>
      </c>
      <c r="C12" s="7">
        <f>SUMIFS('[1]M04 Monthly'!E:E, '[1]M04 Monthly'!$A:$A, '[1]M04 Quarterly'!$A12, '[1]M04 Monthly'!$B:$B, '[1]M04 Quarterly'!$A$9)</f>
        <v>550072.69999999995</v>
      </c>
      <c r="D12" s="7">
        <f>SUMIFS('[1]M04 Monthly'!F:F, '[1]M04 Monthly'!$A:$A, '[1]M04 Quarterly'!$A12, '[1]M04 Monthly'!$B:$B, '[1]M04 Quarterly'!$A$9)</f>
        <v>113756.53</v>
      </c>
      <c r="E12" s="7">
        <f>SUMIFS('[1]M04 Monthly'!G:G, '[1]M04 Monthly'!$A:$A, '[1]M04 Quarterly'!$A12, '[1]M04 Monthly'!$B:$B, '[1]M04 Quarterly'!$A$9)</f>
        <v>84996.67</v>
      </c>
      <c r="F12" s="7">
        <f>SUMIFS('[1]M04 Monthly'!H:H, '[1]M04 Monthly'!$A:$A, '[1]M04 Quarterly'!$A12, '[1]M04 Monthly'!$B:$B, '[1]M04 Quarterly'!$A$9)</f>
        <v>0</v>
      </c>
      <c r="G12" s="7">
        <f t="shared" si="0"/>
        <v>1069140.3199999998</v>
      </c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25">
      <c r="A13" s="1" t="s">
        <v>11</v>
      </c>
      <c r="B13" s="7">
        <f>SUMIFS('[1]M04 Monthly'!D:D, '[1]M04 Monthly'!$A:$A, '[1]M04 Quarterly'!$A13, '[1]M04 Monthly'!$B:$B, '[1]M04 Quarterly'!$A$9)</f>
        <v>0</v>
      </c>
      <c r="C13" s="7">
        <f>SUMIFS('[1]M04 Monthly'!E:E, '[1]M04 Monthly'!$A:$A, '[1]M04 Quarterly'!$A13, '[1]M04 Monthly'!$B:$B, '[1]M04 Quarterly'!$A$9)</f>
        <v>0</v>
      </c>
      <c r="D13" s="7">
        <f>SUMIFS('[1]M04 Monthly'!F:F, '[1]M04 Monthly'!$A:$A, '[1]M04 Quarterly'!$A13, '[1]M04 Monthly'!$B:$B, '[1]M04 Quarterly'!$A$9)</f>
        <v>0</v>
      </c>
      <c r="E13" s="7">
        <f>SUMIFS('[1]M04 Monthly'!G:G, '[1]M04 Monthly'!$A:$A, '[1]M04 Quarterly'!$A13, '[1]M04 Monthly'!$B:$B, '[1]M04 Quarterly'!$A$9)</f>
        <v>0</v>
      </c>
      <c r="F13" s="7">
        <f>SUMIFS('[1]M04 Monthly'!H:H, '[1]M04 Monthly'!$A:$A, '[1]M04 Quarterly'!$A13, '[1]M04 Monthly'!$B:$B, '[1]M04 Quarterly'!$A$9)</f>
        <v>0</v>
      </c>
      <c r="G13" s="7">
        <f t="shared" si="0"/>
        <v>0</v>
      </c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x14ac:dyDescent="0.25">
      <c r="A14" s="1" t="s">
        <v>12</v>
      </c>
      <c r="B14" s="7">
        <f>SUMIFS('[1]M04 Monthly'!D:D, '[1]M04 Monthly'!$A:$A, '[1]M04 Quarterly'!$A14, '[1]M04 Monthly'!$B:$B, '[1]M04 Quarterly'!$A$9)</f>
        <v>-570130.84999999986</v>
      </c>
      <c r="C14" s="7">
        <f>SUMIFS('[1]M04 Monthly'!E:E, '[1]M04 Monthly'!$A:$A, '[1]M04 Quarterly'!$A14, '[1]M04 Monthly'!$B:$B, '[1]M04 Quarterly'!$A$9)</f>
        <v>-979406.77</v>
      </c>
      <c r="D14" s="7">
        <f>SUMIFS('[1]M04 Monthly'!F:F, '[1]M04 Monthly'!$A:$A, '[1]M04 Quarterly'!$A14, '[1]M04 Monthly'!$B:$B, '[1]M04 Quarterly'!$A$9)</f>
        <v>-202543.98</v>
      </c>
      <c r="E14" s="7">
        <f>SUMIFS('[1]M04 Monthly'!G:G, '[1]M04 Monthly'!$A:$A, '[1]M04 Quarterly'!$A14, '[1]M04 Monthly'!$B:$B, '[1]M04 Quarterly'!$A$9)</f>
        <v>-151527.25999999998</v>
      </c>
      <c r="F14" s="7">
        <f>SUMIFS('[1]M04 Monthly'!H:H, '[1]M04 Monthly'!$A:$A, '[1]M04 Quarterly'!$A14, '[1]M04 Monthly'!$B:$B, '[1]M04 Quarterly'!$A$9)</f>
        <v>0</v>
      </c>
      <c r="G14" s="7">
        <f t="shared" si="0"/>
        <v>-1903608.8599999999</v>
      </c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x14ac:dyDescent="0.25">
      <c r="A15" s="1" t="s">
        <v>13</v>
      </c>
      <c r="B15" s="7">
        <f>SUMIFS('[1]M04 Monthly'!D:D, '[1]M04 Monthly'!$A:$A, '[1]M04 Quarterly'!$A15, '[1]M04 Monthly'!$B:$B, '[1]M04 Quarterly'!$A$9)</f>
        <v>-376373.65999999992</v>
      </c>
      <c r="C15" s="7">
        <f>SUMIFS('[1]M04 Monthly'!E:E, '[1]M04 Monthly'!$A:$A, '[1]M04 Quarterly'!$A15, '[1]M04 Monthly'!$B:$B, '[1]M04 Quarterly'!$A$9)</f>
        <v>-14353410.25</v>
      </c>
      <c r="D15" s="7">
        <f>SUMIFS('[1]M04 Monthly'!F:F, '[1]M04 Monthly'!$A:$A, '[1]M04 Quarterly'!$A15, '[1]M04 Monthly'!$B:$B, '[1]M04 Quarterly'!$A$9)</f>
        <v>132376.41999999998</v>
      </c>
      <c r="E15" s="7">
        <f>SUMIFS('[1]M04 Monthly'!G:G, '[1]M04 Monthly'!$A:$A, '[1]M04 Quarterly'!$A15, '[1]M04 Monthly'!$B:$B, '[1]M04 Quarterly'!$A$9)</f>
        <v>-1748458.8900000001</v>
      </c>
      <c r="F15" s="7">
        <f>SUMIFS('[1]M04 Monthly'!H:H, '[1]M04 Monthly'!$A:$A, '[1]M04 Quarterly'!$A15, '[1]M04 Monthly'!$B:$B, '[1]M04 Quarterly'!$A$9)</f>
        <v>0</v>
      </c>
      <c r="G15" s="7">
        <f t="shared" si="0"/>
        <v>-16345866.380000001</v>
      </c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x14ac:dyDescent="0.25">
      <c r="A16" s="1" t="s">
        <v>14</v>
      </c>
      <c r="B16" s="7">
        <f>SUMIFS('[1]M04 Monthly'!D:D, '[1]M04 Monthly'!$A:$A, '[1]M04 Quarterly'!$A16, '[1]M04 Monthly'!$B:$B, '[1]M04 Quarterly'!$A$9)</f>
        <v>-625937481.00999999</v>
      </c>
      <c r="C16" s="7">
        <f>SUMIFS('[1]M04 Monthly'!E:E, '[1]M04 Monthly'!$A:$A, '[1]M04 Quarterly'!$A16, '[1]M04 Monthly'!$B:$B, '[1]M04 Quarterly'!$A$9)</f>
        <v>-1148188268.5</v>
      </c>
      <c r="D16" s="7">
        <f>SUMIFS('[1]M04 Monthly'!F:F, '[1]M04 Monthly'!$A:$A, '[1]M04 Quarterly'!$A16, '[1]M04 Monthly'!$B:$B, '[1]M04 Quarterly'!$A$9)</f>
        <v>-448018463</v>
      </c>
      <c r="E16" s="7">
        <f>SUMIFS('[1]M04 Monthly'!G:G, '[1]M04 Monthly'!$A:$A, '[1]M04 Quarterly'!$A16, '[1]M04 Monthly'!$B:$B, '[1]M04 Quarterly'!$A$9)</f>
        <v>-127356207.56</v>
      </c>
      <c r="F16" s="7">
        <f>SUMIFS('[1]M04 Monthly'!H:H, '[1]M04 Monthly'!$A:$A, '[1]M04 Quarterly'!$A16, '[1]M04 Monthly'!$B:$B, '[1]M04 Quarterly'!$A$9)</f>
        <v>-1017656.99</v>
      </c>
      <c r="G16" s="7">
        <f t="shared" si="0"/>
        <v>-2350518077.0599999</v>
      </c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x14ac:dyDescent="0.25">
      <c r="A17" s="1" t="s">
        <v>15</v>
      </c>
      <c r="B17" s="7">
        <f>SUMIFS('[1]M04 Monthly'!D:D, '[1]M04 Monthly'!$A:$A, '[1]M04 Quarterly'!$A17, '[1]M04 Monthly'!$B:$B, '[1]M04 Quarterly'!$A$9)</f>
        <v>0</v>
      </c>
      <c r="C17" s="7">
        <f>SUMIFS('[1]M04 Monthly'!E:E, '[1]M04 Monthly'!$A:$A, '[1]M04 Quarterly'!$A17, '[1]M04 Monthly'!$B:$B, '[1]M04 Quarterly'!$A$9)</f>
        <v>43597000</v>
      </c>
      <c r="D17" s="7">
        <f>SUMIFS('[1]M04 Monthly'!F:F, '[1]M04 Monthly'!$A:$A, '[1]M04 Quarterly'!$A17, '[1]M04 Monthly'!$B:$B, '[1]M04 Quarterly'!$A$9)</f>
        <v>81389000</v>
      </c>
      <c r="E17" s="7">
        <f>SUMIFS('[1]M04 Monthly'!G:G, '[1]M04 Monthly'!$A:$A, '[1]M04 Quarterly'!$A17, '[1]M04 Monthly'!$B:$B, '[1]M04 Quarterly'!$A$9)</f>
        <v>0</v>
      </c>
      <c r="F17" s="7">
        <f>SUMIFS('[1]M04 Monthly'!H:H, '[1]M04 Monthly'!$A:$A, '[1]M04 Quarterly'!$A17, '[1]M04 Monthly'!$B:$B, '[1]M04 Quarterly'!$A$9)</f>
        <v>0</v>
      </c>
      <c r="G17" s="7">
        <f t="shared" si="0"/>
        <v>124986000</v>
      </c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x14ac:dyDescent="0.25">
      <c r="A18" s="1" t="s">
        <v>16</v>
      </c>
      <c r="B18" s="7">
        <f>SUMIFS('[1]M04 Monthly'!D:D, '[1]M04 Monthly'!$A:$A, '[1]M04 Quarterly'!$A18, '[1]M04 Monthly'!$B:$B, '[1]M04 Quarterly'!$A$9)</f>
        <v>-20958021.57</v>
      </c>
      <c r="C18" s="7">
        <f>SUMIFS('[1]M04 Monthly'!E:E, '[1]M04 Monthly'!$A:$A, '[1]M04 Quarterly'!$A18, '[1]M04 Monthly'!$B:$B, '[1]M04 Quarterly'!$A$9)</f>
        <v>-20918646.77</v>
      </c>
      <c r="D18" s="7">
        <f>SUMIFS('[1]M04 Monthly'!F:F, '[1]M04 Monthly'!$A:$A, '[1]M04 Quarterly'!$A18, '[1]M04 Monthly'!$B:$B, '[1]M04 Quarterly'!$A$9)</f>
        <v>-19236118.199999996</v>
      </c>
      <c r="E18" s="7">
        <f>SUMIFS('[1]M04 Monthly'!G:G, '[1]M04 Monthly'!$A:$A, '[1]M04 Quarterly'!$A18, '[1]M04 Monthly'!$B:$B, '[1]M04 Quarterly'!$A$9)</f>
        <v>-8539851.7599999998</v>
      </c>
      <c r="F18" s="7">
        <f>SUMIFS('[1]M04 Monthly'!H:H, '[1]M04 Monthly'!$A:$A, '[1]M04 Quarterly'!$A18, '[1]M04 Monthly'!$B:$B, '[1]M04 Quarterly'!$A$9)</f>
        <v>-37727.630000000005</v>
      </c>
      <c r="G18" s="7">
        <f t="shared" si="0"/>
        <v>-69690365.929999992</v>
      </c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3.8" thickBot="1" x14ac:dyDescent="0.3">
      <c r="A19" s="1" t="s">
        <v>17</v>
      </c>
      <c r="B19" s="7">
        <f>SUMIFS('[1]M04 Monthly'!D:D, '[1]M04 Monthly'!$A:$A, '[1]M04 Quarterly'!$A19, '[1]M04 Monthly'!$B:$B, '[1]M04 Quarterly'!$A$9)</f>
        <v>11676.380000000001</v>
      </c>
      <c r="C19" s="7">
        <f>SUMIFS('[1]M04 Monthly'!E:E, '[1]M04 Monthly'!$A:$A, '[1]M04 Quarterly'!$A19, '[1]M04 Monthly'!$B:$B, '[1]M04 Quarterly'!$A$9)</f>
        <v>20366.379999999997</v>
      </c>
      <c r="D19" s="7">
        <f>SUMIFS('[1]M04 Monthly'!F:F, '[1]M04 Monthly'!$A:$A, '[1]M04 Quarterly'!$A19, '[1]M04 Monthly'!$B:$B, '[1]M04 Quarterly'!$A$9)</f>
        <v>4146.3500000000004</v>
      </c>
      <c r="E19" s="7">
        <f>SUMIFS('[1]M04 Monthly'!G:G, '[1]M04 Monthly'!$A:$A, '[1]M04 Quarterly'!$A19, '[1]M04 Monthly'!$B:$B, '[1]M04 Quarterly'!$A$9)</f>
        <v>3100.3199999999997</v>
      </c>
      <c r="F19" s="7">
        <f>SUMIFS('[1]M04 Monthly'!H:H, '[1]M04 Monthly'!$A:$A, '[1]M04 Quarterly'!$A19, '[1]M04 Monthly'!$B:$B, '[1]M04 Quarterly'!$A$9)</f>
        <v>2.64</v>
      </c>
      <c r="G19" s="7">
        <f t="shared" si="0"/>
        <v>39292.07</v>
      </c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4.4" thickTop="1" thickBot="1" x14ac:dyDescent="0.3">
      <c r="A20" s="5" t="s">
        <v>19</v>
      </c>
      <c r="B20" s="9">
        <f>SUM(B7:B19)</f>
        <v>3750902586.4816861</v>
      </c>
      <c r="C20" s="9">
        <f t="shared" ref="C20:E20" si="1">SUM(C7:C19)</f>
        <v>826531856.59322202</v>
      </c>
      <c r="D20" s="9">
        <f t="shared" si="1"/>
        <v>330359341.86088103</v>
      </c>
      <c r="E20" s="9">
        <f t="shared" si="1"/>
        <v>992644999.83420599</v>
      </c>
      <c r="F20" s="9">
        <f>SUM(F7:F19)</f>
        <v>86840351.920000017</v>
      </c>
      <c r="G20" s="9">
        <f>SUM(G7:G19)</f>
        <v>5987279136.6899948</v>
      </c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13.8" thickTop="1" x14ac:dyDescent="0.25">
      <c r="B21" s="7"/>
      <c r="C21" s="7"/>
      <c r="D21" s="7"/>
      <c r="E21" s="7"/>
      <c r="F21" s="7"/>
      <c r="G21" s="7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B22" s="6"/>
      <c r="C22" s="6"/>
      <c r="D22" s="6"/>
      <c r="E22" s="6"/>
      <c r="F22" s="6"/>
      <c r="G22" s="6"/>
    </row>
    <row r="23" spans="1:17" x14ac:dyDescent="0.25">
      <c r="A23" s="13" t="s">
        <v>21</v>
      </c>
      <c r="B23" s="7"/>
      <c r="C23" s="7"/>
      <c r="D23" s="7"/>
      <c r="E23" s="7"/>
      <c r="F23" s="7"/>
      <c r="G23" s="7"/>
    </row>
    <row r="24" spans="1:17" x14ac:dyDescent="0.25">
      <c r="A24" s="1" t="s">
        <v>8</v>
      </c>
      <c r="B24" s="7">
        <v>641080131.08000004</v>
      </c>
      <c r="C24" s="7">
        <v>1082041247.8400002</v>
      </c>
      <c r="D24" s="7">
        <v>166388779.59</v>
      </c>
      <c r="E24" s="7">
        <v>167211468.25999999</v>
      </c>
      <c r="F24" s="7">
        <v>0</v>
      </c>
      <c r="G24" s="7">
        <f>SUM(B24:F24)</f>
        <v>2056721626.77</v>
      </c>
    </row>
    <row r="25" spans="1:17" x14ac:dyDescent="0.25">
      <c r="A25" s="1" t="s">
        <v>9</v>
      </c>
      <c r="B25" s="7">
        <v>616288.80000000005</v>
      </c>
      <c r="C25" s="7">
        <v>2134678.96</v>
      </c>
      <c r="D25" s="7">
        <v>149221.72</v>
      </c>
      <c r="E25" s="7">
        <v>156039.48000000001</v>
      </c>
      <c r="F25" s="7">
        <v>0</v>
      </c>
      <c r="G25" s="7">
        <f t="shared" ref="G25:G33" si="2">SUM(B25:F25)</f>
        <v>3056228.96</v>
      </c>
    </row>
    <row r="26" spans="1:17" x14ac:dyDescent="0.25">
      <c r="A26" s="1" t="s">
        <v>10</v>
      </c>
      <c r="B26" s="7">
        <v>361553.64</v>
      </c>
      <c r="C26" s="7">
        <v>610245.02</v>
      </c>
      <c r="D26" s="7">
        <v>93839.239999999991</v>
      </c>
      <c r="E26" s="7">
        <v>94303.22</v>
      </c>
      <c r="F26" s="7">
        <v>0</v>
      </c>
      <c r="G26" s="7">
        <f t="shared" si="2"/>
        <v>1159941.1199999999</v>
      </c>
    </row>
    <row r="27" spans="1:17" x14ac:dyDescent="0.25">
      <c r="A27" s="1" t="s">
        <v>11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 t="shared" si="2"/>
        <v>0</v>
      </c>
    </row>
    <row r="28" spans="1:17" x14ac:dyDescent="0.25">
      <c r="A28" s="1" t="s">
        <v>12</v>
      </c>
      <c r="B28" s="7">
        <v>-933607.24</v>
      </c>
      <c r="C28" s="7">
        <v>-1575534.12</v>
      </c>
      <c r="D28" s="7">
        <v>-242161.12</v>
      </c>
      <c r="E28" s="7">
        <v>-243332.02</v>
      </c>
      <c r="F28" s="7">
        <v>0</v>
      </c>
      <c r="G28" s="7">
        <f t="shared" si="2"/>
        <v>-2994634.5000000005</v>
      </c>
    </row>
    <row r="29" spans="1:17" x14ac:dyDescent="0.25">
      <c r="A29" s="1" t="s">
        <v>13</v>
      </c>
      <c r="B29" s="7">
        <v>-20662.089999999967</v>
      </c>
      <c r="C29" s="7">
        <v>-1412372.47</v>
      </c>
      <c r="D29" s="7">
        <v>-118993.98</v>
      </c>
      <c r="E29" s="7">
        <v>-789497.29</v>
      </c>
      <c r="F29" s="7">
        <v>0</v>
      </c>
      <c r="G29" s="7">
        <f t="shared" si="2"/>
        <v>-2341525.83</v>
      </c>
    </row>
    <row r="30" spans="1:17" x14ac:dyDescent="0.25">
      <c r="A30" s="1" t="s">
        <v>14</v>
      </c>
      <c r="B30" s="7">
        <v>-556919606.83999991</v>
      </c>
      <c r="C30" s="7">
        <v>-1097538638.3800001</v>
      </c>
      <c r="D30" s="7">
        <v>-211991174</v>
      </c>
      <c r="E30" s="7">
        <v>-114017633.33000001</v>
      </c>
      <c r="F30" s="7">
        <v>-2961933.99</v>
      </c>
      <c r="G30" s="7">
        <f t="shared" si="2"/>
        <v>-1983428986.54</v>
      </c>
    </row>
    <row r="31" spans="1:17" x14ac:dyDescent="0.25">
      <c r="A31" s="1" t="s">
        <v>15</v>
      </c>
      <c r="B31" s="7">
        <v>0</v>
      </c>
      <c r="C31" s="7">
        <v>47000</v>
      </c>
      <c r="D31" s="7">
        <v>-1742000</v>
      </c>
      <c r="E31" s="7">
        <v>0</v>
      </c>
      <c r="F31" s="7">
        <v>0</v>
      </c>
      <c r="G31" s="7">
        <f t="shared" si="2"/>
        <v>-1695000</v>
      </c>
    </row>
    <row r="32" spans="1:17" x14ac:dyDescent="0.25">
      <c r="A32" s="1" t="s">
        <v>16</v>
      </c>
      <c r="B32" s="7">
        <v>-29989691.599999998</v>
      </c>
      <c r="C32" s="7">
        <v>-15633243.640000002</v>
      </c>
      <c r="D32" s="7">
        <v>-24044085.450000003</v>
      </c>
      <c r="E32" s="7">
        <v>-10780167.060000001</v>
      </c>
      <c r="F32" s="7">
        <v>0</v>
      </c>
      <c r="G32" s="7">
        <f t="shared" si="2"/>
        <v>-80447187.75</v>
      </c>
    </row>
    <row r="33" spans="1:7" ht="13.8" thickBot="1" x14ac:dyDescent="0.3">
      <c r="A33" s="1" t="s">
        <v>17</v>
      </c>
      <c r="B33" s="7">
        <v>11395.58</v>
      </c>
      <c r="C33" s="7">
        <v>19945.120000000003</v>
      </c>
      <c r="D33" s="7">
        <v>2955.8199999999997</v>
      </c>
      <c r="E33" s="7">
        <v>2970.1000000000004</v>
      </c>
      <c r="F33" s="7">
        <v>0</v>
      </c>
      <c r="G33" s="7">
        <f t="shared" si="2"/>
        <v>37266.620000000003</v>
      </c>
    </row>
    <row r="34" spans="1:7" ht="14.4" thickTop="1" thickBot="1" x14ac:dyDescent="0.3">
      <c r="A34" s="5" t="s">
        <v>25</v>
      </c>
      <c r="B34" s="9">
        <f>SUM(B24:B33,B20)</f>
        <v>3805108387.811686</v>
      </c>
      <c r="C34" s="9">
        <f t="shared" ref="C34:G34" si="3">SUM(C24:C33,C20)</f>
        <v>795225184.92322218</v>
      </c>
      <c r="D34" s="9">
        <f t="shared" si="3"/>
        <v>258855723.68088102</v>
      </c>
      <c r="E34" s="9">
        <f t="shared" si="3"/>
        <v>1034279151.194206</v>
      </c>
      <c r="F34" s="9">
        <f t="shared" si="3"/>
        <v>83878417.930000022</v>
      </c>
      <c r="G34" s="9">
        <f t="shared" si="3"/>
        <v>5977346865.5399952</v>
      </c>
    </row>
    <row r="35" spans="1:7" ht="13.8" thickTop="1" x14ac:dyDescent="0.25">
      <c r="B35" s="6"/>
      <c r="C35" s="6"/>
      <c r="D35" s="6"/>
      <c r="E35" s="6"/>
      <c r="F35" s="6"/>
      <c r="G35" s="6"/>
    </row>
    <row r="36" spans="1:7" x14ac:dyDescent="0.25">
      <c r="C36" s="6"/>
      <c r="D36" s="6"/>
      <c r="E36" s="6"/>
      <c r="F36" s="6"/>
      <c r="G36" s="6"/>
    </row>
    <row r="37" spans="1:7" x14ac:dyDescent="0.25">
      <c r="A37" s="13" t="s">
        <v>22</v>
      </c>
      <c r="B37" s="7"/>
      <c r="C37" s="7"/>
      <c r="D37" s="7"/>
      <c r="E37" s="7"/>
      <c r="F37" s="7"/>
      <c r="G37" s="7"/>
    </row>
    <row r="38" spans="1:7" x14ac:dyDescent="0.25">
      <c r="A38" s="1" t="s">
        <v>8</v>
      </c>
      <c r="B38" s="7"/>
      <c r="C38" s="7"/>
      <c r="D38" s="7"/>
      <c r="E38" s="7"/>
      <c r="F38" s="7"/>
      <c r="G38" s="7">
        <f>SUM(B38:F38)</f>
        <v>0</v>
      </c>
    </row>
    <row r="39" spans="1:7" x14ac:dyDescent="0.25">
      <c r="A39" s="1" t="s">
        <v>9</v>
      </c>
      <c r="B39" s="7"/>
      <c r="C39" s="7"/>
      <c r="D39" s="7"/>
      <c r="E39" s="7"/>
      <c r="F39" s="7"/>
      <c r="G39" s="7">
        <f t="shared" ref="G39:G47" si="4">SUM(B39:F39)</f>
        <v>0</v>
      </c>
    </row>
    <row r="40" spans="1:7" x14ac:dyDescent="0.25">
      <c r="A40" s="1" t="s">
        <v>10</v>
      </c>
      <c r="B40" s="7"/>
      <c r="C40" s="7"/>
      <c r="D40" s="7"/>
      <c r="E40" s="7"/>
      <c r="F40" s="7"/>
      <c r="G40" s="7">
        <f t="shared" si="4"/>
        <v>0</v>
      </c>
    </row>
    <row r="41" spans="1:7" x14ac:dyDescent="0.25">
      <c r="A41" s="1" t="s">
        <v>11</v>
      </c>
      <c r="B41" s="7"/>
      <c r="C41" s="7"/>
      <c r="D41" s="7"/>
      <c r="E41" s="7"/>
      <c r="F41" s="7"/>
      <c r="G41" s="7">
        <f t="shared" si="4"/>
        <v>0</v>
      </c>
    </row>
    <row r="42" spans="1:7" x14ac:dyDescent="0.25">
      <c r="A42" s="1" t="s">
        <v>12</v>
      </c>
      <c r="B42" s="7"/>
      <c r="C42" s="7"/>
      <c r="D42" s="7"/>
      <c r="E42" s="7"/>
      <c r="F42" s="7"/>
      <c r="G42" s="7">
        <f t="shared" si="4"/>
        <v>0</v>
      </c>
    </row>
    <row r="43" spans="1:7" x14ac:dyDescent="0.25">
      <c r="A43" s="1" t="s">
        <v>13</v>
      </c>
      <c r="B43" s="7"/>
      <c r="C43" s="7"/>
      <c r="D43" s="7"/>
      <c r="E43" s="7"/>
      <c r="F43" s="7"/>
      <c r="G43" s="7">
        <f t="shared" si="4"/>
        <v>0</v>
      </c>
    </row>
    <row r="44" spans="1:7" x14ac:dyDescent="0.25">
      <c r="A44" s="1" t="s">
        <v>14</v>
      </c>
      <c r="B44" s="7"/>
      <c r="C44" s="7"/>
      <c r="D44" s="7"/>
      <c r="E44" s="7"/>
      <c r="F44" s="7"/>
      <c r="G44" s="7">
        <f t="shared" si="4"/>
        <v>0</v>
      </c>
    </row>
    <row r="45" spans="1:7" x14ac:dyDescent="0.25">
      <c r="A45" s="1" t="s">
        <v>15</v>
      </c>
      <c r="B45" s="7"/>
      <c r="C45" s="7"/>
      <c r="D45" s="7"/>
      <c r="E45" s="7"/>
      <c r="F45" s="7"/>
      <c r="G45" s="7">
        <f t="shared" si="4"/>
        <v>0</v>
      </c>
    </row>
    <row r="46" spans="1:7" x14ac:dyDescent="0.25">
      <c r="A46" s="1" t="s">
        <v>16</v>
      </c>
      <c r="B46" s="7"/>
      <c r="C46" s="7"/>
      <c r="D46" s="7"/>
      <c r="E46" s="7"/>
      <c r="F46" s="7"/>
      <c r="G46" s="7">
        <f t="shared" si="4"/>
        <v>0</v>
      </c>
    </row>
    <row r="47" spans="1:7" ht="13.8" thickBot="1" x14ac:dyDescent="0.3">
      <c r="A47" s="1" t="s">
        <v>17</v>
      </c>
      <c r="B47" s="7"/>
      <c r="C47" s="7"/>
      <c r="D47" s="7"/>
      <c r="E47" s="7"/>
      <c r="F47" s="7"/>
      <c r="G47" s="7">
        <f t="shared" si="4"/>
        <v>0</v>
      </c>
    </row>
    <row r="48" spans="1:7" ht="14.4" thickTop="1" thickBot="1" x14ac:dyDescent="0.3">
      <c r="A48" s="5" t="s">
        <v>24</v>
      </c>
      <c r="B48" s="9">
        <f t="shared" ref="B48:F48" si="5">SUM(B38:B47,B34)</f>
        <v>3805108387.811686</v>
      </c>
      <c r="C48" s="9">
        <f t="shared" si="5"/>
        <v>795225184.92322218</v>
      </c>
      <c r="D48" s="9">
        <f t="shared" si="5"/>
        <v>258855723.68088102</v>
      </c>
      <c r="E48" s="9">
        <f t="shared" si="5"/>
        <v>1034279151.194206</v>
      </c>
      <c r="F48" s="9">
        <f t="shared" si="5"/>
        <v>83878417.930000022</v>
      </c>
      <c r="G48" s="9">
        <f>SUM(G38:G47,G34)</f>
        <v>5977346865.5399952</v>
      </c>
    </row>
    <row r="49" spans="1:7" ht="13.8" thickTop="1" x14ac:dyDescent="0.25"/>
    <row r="50" spans="1:7" x14ac:dyDescent="0.25">
      <c r="A50" s="13" t="s">
        <v>23</v>
      </c>
      <c r="B50" s="7"/>
      <c r="C50" s="7"/>
      <c r="D50" s="7"/>
      <c r="E50" s="7"/>
      <c r="F50" s="7"/>
      <c r="G50" s="7"/>
    </row>
    <row r="51" spans="1:7" x14ac:dyDescent="0.25">
      <c r="A51" s="1" t="s">
        <v>8</v>
      </c>
      <c r="B51" s="7"/>
      <c r="C51" s="7"/>
      <c r="D51" s="7"/>
      <c r="E51" s="7"/>
      <c r="F51" s="7"/>
      <c r="G51" s="7">
        <f>SUM(B51:F51)</f>
        <v>0</v>
      </c>
    </row>
    <row r="52" spans="1:7" x14ac:dyDescent="0.25">
      <c r="A52" s="1" t="s">
        <v>9</v>
      </c>
      <c r="B52" s="7"/>
      <c r="C52" s="7"/>
      <c r="D52" s="7"/>
      <c r="E52" s="7"/>
      <c r="F52" s="7"/>
      <c r="G52" s="7">
        <f t="shared" ref="G52:G60" si="6">SUM(B52:F52)</f>
        <v>0</v>
      </c>
    </row>
    <row r="53" spans="1:7" x14ac:dyDescent="0.25">
      <c r="A53" s="1" t="s">
        <v>10</v>
      </c>
      <c r="B53" s="7"/>
      <c r="C53" s="7"/>
      <c r="D53" s="7"/>
      <c r="E53" s="7"/>
      <c r="F53" s="7"/>
      <c r="G53" s="7">
        <f t="shared" si="6"/>
        <v>0</v>
      </c>
    </row>
    <row r="54" spans="1:7" x14ac:dyDescent="0.25">
      <c r="A54" s="1" t="s">
        <v>11</v>
      </c>
      <c r="B54" s="7"/>
      <c r="C54" s="7"/>
      <c r="D54" s="7"/>
      <c r="E54" s="7"/>
      <c r="F54" s="7"/>
      <c r="G54" s="7">
        <f t="shared" si="6"/>
        <v>0</v>
      </c>
    </row>
    <row r="55" spans="1:7" x14ac:dyDescent="0.25">
      <c r="A55" s="1" t="s">
        <v>12</v>
      </c>
      <c r="B55" s="7"/>
      <c r="C55" s="7"/>
      <c r="D55" s="7"/>
      <c r="E55" s="7"/>
      <c r="F55" s="7"/>
      <c r="G55" s="7">
        <f t="shared" si="6"/>
        <v>0</v>
      </c>
    </row>
    <row r="56" spans="1:7" x14ac:dyDescent="0.25">
      <c r="A56" s="1" t="s">
        <v>13</v>
      </c>
      <c r="B56" s="7"/>
      <c r="C56" s="7"/>
      <c r="D56" s="7"/>
      <c r="E56" s="7"/>
      <c r="F56" s="7"/>
      <c r="G56" s="7">
        <f t="shared" si="6"/>
        <v>0</v>
      </c>
    </row>
    <row r="57" spans="1:7" x14ac:dyDescent="0.25">
      <c r="A57" s="1" t="s">
        <v>14</v>
      </c>
      <c r="B57" s="7"/>
      <c r="C57" s="7"/>
      <c r="D57" s="7"/>
      <c r="E57" s="7"/>
      <c r="F57" s="7"/>
      <c r="G57" s="7">
        <f t="shared" si="6"/>
        <v>0</v>
      </c>
    </row>
    <row r="58" spans="1:7" x14ac:dyDescent="0.25">
      <c r="A58" s="1" t="s">
        <v>15</v>
      </c>
      <c r="B58" s="7"/>
      <c r="C58" s="7"/>
      <c r="D58" s="7"/>
      <c r="E58" s="7"/>
      <c r="F58" s="7"/>
      <c r="G58" s="7">
        <f t="shared" si="6"/>
        <v>0</v>
      </c>
    </row>
    <row r="59" spans="1:7" x14ac:dyDescent="0.25">
      <c r="A59" s="1" t="s">
        <v>16</v>
      </c>
      <c r="B59" s="7"/>
      <c r="C59" s="7"/>
      <c r="D59" s="7"/>
      <c r="E59" s="7"/>
      <c r="F59" s="7"/>
      <c r="G59" s="7">
        <f t="shared" si="6"/>
        <v>0</v>
      </c>
    </row>
    <row r="60" spans="1:7" ht="13.8" thickBot="1" x14ac:dyDescent="0.3">
      <c r="A60" s="1" t="s">
        <v>17</v>
      </c>
      <c r="B60" s="7"/>
      <c r="C60" s="7"/>
      <c r="D60" s="7"/>
      <c r="E60" s="7"/>
      <c r="F60" s="7"/>
      <c r="G60" s="7">
        <f t="shared" si="6"/>
        <v>0</v>
      </c>
    </row>
    <row r="61" spans="1:7" ht="14.4" thickTop="1" thickBot="1" x14ac:dyDescent="0.3">
      <c r="A61" s="5" t="s">
        <v>26</v>
      </c>
      <c r="B61" s="9">
        <f t="shared" ref="B61:G61" si="7">SUM(B51:B60,B48)</f>
        <v>3805108387.811686</v>
      </c>
      <c r="C61" s="9">
        <f t="shared" si="7"/>
        <v>795225184.92322218</v>
      </c>
      <c r="D61" s="9">
        <f t="shared" si="7"/>
        <v>258855723.68088102</v>
      </c>
      <c r="E61" s="9">
        <f t="shared" si="7"/>
        <v>1034279151.194206</v>
      </c>
      <c r="F61" s="9">
        <f t="shared" si="7"/>
        <v>83878417.930000022</v>
      </c>
      <c r="G61" s="9">
        <f t="shared" si="7"/>
        <v>5977346865.5399952</v>
      </c>
    </row>
    <row r="62" spans="1:7" ht="13.8" thickTop="1" x14ac:dyDescent="0.25"/>
    <row r="65" spans="2:6" x14ac:dyDescent="0.25">
      <c r="B65" s="12"/>
      <c r="C65" s="12"/>
      <c r="D65" s="12"/>
      <c r="E65" s="12"/>
      <c r="F65" s="12"/>
    </row>
  </sheetData>
  <mergeCells count="3">
    <mergeCell ref="A1:G1"/>
    <mergeCell ref="A3:G3"/>
    <mergeCell ref="A2:G2"/>
  </mergeCells>
  <pageMargins left="0.75" right="0.75" top="1" bottom="1" header="0.5" footer="0.5"/>
  <pageSetup scale="59" orientation="portrait" r:id="rId1"/>
  <headerFooter alignWithMargins="0">
    <oddHeader>&amp;R&amp;"Times New Roman,Bold"&amp;12Available for Public Use
Appendix M04
Q4 2024
Page 1 of 1</oddHeader>
    <oddFooter>&amp;L&amp;"Times New Roman,Regular"&amp;12USAC&amp;C&amp;"Times New Roman,Regular"&amp;12Unaudited&amp;R&amp;"Times New Roman,Regular"&amp;12August 2,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M04 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AMiller</dc:creator>
  <cp:lastModifiedBy>Andrea Payne</cp:lastModifiedBy>
  <cp:lastPrinted>2022-04-12T19:20:06Z</cp:lastPrinted>
  <dcterms:created xsi:type="dcterms:W3CDTF">2022-04-12T19:19:20Z</dcterms:created>
  <dcterms:modified xsi:type="dcterms:W3CDTF">2024-07-16T11:50:24Z</dcterms:modified>
</cp:coreProperties>
</file>